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430" windowHeight="12465" tabRatio="848" activeTab="0"/>
  </bookViews>
  <sheets>
    <sheet name="Виконання  " sheetId="1" r:id="rId1"/>
  </sheets>
  <definedNames>
    <definedName name="_xlnm.Print_Titles" localSheetId="0">'Виконання  '!$2:$3</definedName>
    <definedName name="_xlnm.Print_Area" localSheetId="0">'Виконання  '!$A$1:$F$137</definedName>
  </definedNames>
  <calcPr fullCalcOnLoad="1"/>
</workbook>
</file>

<file path=xl/sharedStrings.xml><?xml version="1.0" encoding="utf-8"?>
<sst xmlns="http://schemas.openxmlformats.org/spreadsheetml/2006/main" count="230" uniqueCount="191">
  <si>
    <t>Дані головних розпорядників бюджетних коштів щодо використання                                                                                      коштів бюджету розвитку в розрізі видатків та об`єктів  за  2014 рік</t>
  </si>
  <si>
    <t xml:space="preserve">Кредиторська заборгованість </t>
  </si>
  <si>
    <t>Будівництво магістрального водопроводу по вул. Пальміра Тольятті                            (від пров. Громадянського до ж/будинку № 152)</t>
  </si>
  <si>
    <t>Реконструкція прожджої частини вул. Орджонікідзе - вул. Колгоспна між вулицями Київська та Братиславська</t>
  </si>
  <si>
    <r>
      <t>Благоустрій міста</t>
    </r>
  </si>
  <si>
    <r>
      <t xml:space="preserve">Інші пільги ветеранам війни, особам, на яких поширюється чинність Закону України `Про статус ветеранів війни, гарантії їх соціального захисту` </t>
    </r>
    <r>
      <rPr>
        <i/>
        <sz val="12"/>
        <rFont val="Times New Roman"/>
        <family val="1"/>
      </rPr>
      <t xml:space="preserve">за рахунок субвенції з державного </t>
    </r>
    <r>
      <rPr>
        <sz val="12"/>
        <rFont val="Times New Roman"/>
        <family val="1"/>
      </rPr>
      <t>бюджету</t>
    </r>
  </si>
  <si>
    <t xml:space="preserve">Палаци і будинки культури, клуби та інші заклади                   </t>
  </si>
  <si>
    <t xml:space="preserve">Внесення змін до генерального плану м.Кіровограда та містобудівної документації </t>
  </si>
  <si>
    <t xml:space="preserve">Нове будівництво котельні ДЮСШ №2,  вул. Курганна, 64
</t>
  </si>
  <si>
    <t>Будівництво спортивного майданчика зі штучним покриттям  КЗ "Комплексна ДЮСШ №2 Кіровоградської міської ради", вул. Курганна, 64</t>
  </si>
  <si>
    <t xml:space="preserve">Нове будівництво - встановлення пам'ятника Герою Радянського Союзу, підводнику Фісановичу І.І. на алеї біля спеціалізованої дитячо-юнацької школи Олімпійського резерву "Надія", вул. В.Перспективна </t>
  </si>
  <si>
    <t>Нове будівництво котельні ДНЗ №72 «Гномик», пр.Фортечний, 23-а</t>
  </si>
  <si>
    <t xml:space="preserve">Субвенція з міського бюджету обласному бюджету на "Будівництво хірургічного корпусу лікарні швидкої медичної допомоги" </t>
  </si>
  <si>
    <t xml:space="preserve">Управління з питань надзвичайних ситуацій та цивільного захисту </t>
  </si>
  <si>
    <t>Утримання та навчально-тренувальна робота дитячо-юнацьких спортшкіл</t>
  </si>
  <si>
    <t>Нове будівництво пішохідного містка через р.Інгул в районі вулиці Каховської</t>
  </si>
  <si>
    <t xml:space="preserve">Реконструкція приміщень по вул.Повітрянофлотській, 67, корп.1 під житлової будинок </t>
  </si>
  <si>
    <t xml:space="preserve">Реконструкція нежитлової будівлі з надбудовою мансардного поверху                                          по вул. Медведева, 11 </t>
  </si>
  <si>
    <t>КП "Ритуальна служба - спецкомбінат комунально-побутового обслуговування"</t>
  </si>
  <si>
    <t xml:space="preserve">Транспорт,  дорожнє господарство, зв’язок та телекомунікації </t>
  </si>
  <si>
    <t>Нове будівництво водопроводу по вул.Мелітопольській                                      (від будинку № 22 до будинку № 46)</t>
  </si>
  <si>
    <t>Нове будівництво зовнішнього водопроводу по вул. Червоногірській                 (від будинку № 22 до  будинку № 37)</t>
  </si>
  <si>
    <t>Трансферти  районним у місті бюджетам</t>
  </si>
  <si>
    <t>Нове будівництво зовнішн. водопроводу по вул.Вербицького (проектні роботи)</t>
  </si>
  <si>
    <t xml:space="preserve">Реконструкція центрального входу парку "Ковалівський" (проектні роботи) </t>
  </si>
  <si>
    <r>
      <t>Cубвенції іншим бюджетам на виконання інвестиційних проектів (</t>
    </r>
    <r>
      <rPr>
        <i/>
        <sz val="12"/>
        <rFont val="Times New Roman"/>
        <family val="1"/>
      </rPr>
      <t>Субвенція з міського бюджету обласному бюджету на фінансування робіт з реконструкції хлораторних ОКВП "Дніпро-Кіровоград")</t>
    </r>
  </si>
  <si>
    <t>Дитячі будинки (в т.ч. сімейного типу, прийомні сім`ї) </t>
  </si>
  <si>
    <t xml:space="preserve">Спеціальні ЗОШ-інтернати, школи та інші заклади освіти для дітей з вадами </t>
  </si>
  <si>
    <t>Позашкільні заклади освіти</t>
  </si>
  <si>
    <t>Збереження, розвиток, реконструкція та реставрація  пам’яток історії та культури (Реставрація Військово-меморіального кладовища)</t>
  </si>
  <si>
    <t>бюджету Кіровського  району</t>
  </si>
  <si>
    <t>План з                урахуванням  змін</t>
  </si>
  <si>
    <t xml:space="preserve">Загальноосвітні школи </t>
  </si>
  <si>
    <t xml:space="preserve">Загальноосвiтнi школи </t>
  </si>
  <si>
    <t xml:space="preserve">Полiклiнiки i амбулаторiї </t>
  </si>
  <si>
    <t>Заходи та роботи з мобілізаційної підготовки місцевого значення</t>
  </si>
  <si>
    <t>Фінансове управління КМР</t>
  </si>
  <si>
    <t>Утримання закладів, що надають соціальні послуги дітям, які опинились в складних життєвих обставинах</t>
  </si>
  <si>
    <t>Утримання закладів, що надають соціальні послуги дітям</t>
  </si>
  <si>
    <t>Виготовлення містобудівної документації (топографічна зйомка м.Кіровограда)</t>
  </si>
  <si>
    <t>Погашення кредиторської заборгованості</t>
  </si>
  <si>
    <t>Комбінати комунальних підприємств (КП "Теплоенергетик")</t>
  </si>
  <si>
    <r>
      <t xml:space="preserve">Капітальний ремонт житлового фонду місцевих органів влади           </t>
    </r>
  </si>
  <si>
    <t>180409</t>
  </si>
  <si>
    <t>Внески органів місцевого самоврядування у статутні капітали суб"єктів підприємницької діяльності</t>
  </si>
  <si>
    <t>ККПЕЗО "Міськсвітло"</t>
  </si>
  <si>
    <t>130000</t>
  </si>
  <si>
    <t>Фізична культура і спорт </t>
  </si>
  <si>
    <t>130102</t>
  </si>
  <si>
    <t>Проведення навчально-тренувальних зборів і змагань </t>
  </si>
  <si>
    <t>130107</t>
  </si>
  <si>
    <t>Загальні і спеціалізовані стоматологічні поліклініки </t>
  </si>
  <si>
    <t>250380</t>
  </si>
  <si>
    <t>Капремонт житлового фонду місцевих органів влади</t>
  </si>
  <si>
    <t>070601</t>
  </si>
  <si>
    <t>Вищі заклади освіти I та II рівнів акредитації</t>
  </si>
  <si>
    <t>250344</t>
  </si>
  <si>
    <t>придбання аварійно-рятувального обладнання та переносних засобів радіозв'язку</t>
  </si>
  <si>
    <t xml:space="preserve">бюджету Ленінського  району </t>
  </si>
  <si>
    <t>Соціальний захист та соцзабезпечення</t>
  </si>
  <si>
    <t>Розробка розділу інженерно-технічних заходів цивільного захисту (цивільної оборони) на особливий період та мирний час</t>
  </si>
  <si>
    <t>090700</t>
  </si>
  <si>
    <t>Нове будівництво підвідного газопроводу Східного масиву смт.Нове</t>
  </si>
  <si>
    <t>Нове будівництво зовнішнього  водопроводу по 3-му Лелеківському провулку (від житлового будинку №9 до №1)</t>
  </si>
  <si>
    <t>Нове будівництво теплових мереж від котельні ЗОШ № 13 до будівлі "НВО" ЗОШ І-ІІІ ступенів "№ 13", ІІ корпус по вул.Бєляєва, 72 та ЗОШ І ступеня "Мрія", вул. Бєляєва, 23</t>
  </si>
  <si>
    <t>Нове будівництво шахового клубу в парку відпочинку "Ковалівський"</t>
  </si>
  <si>
    <t>250324</t>
  </si>
  <si>
    <t>210107</t>
  </si>
  <si>
    <t xml:space="preserve"> </t>
  </si>
  <si>
    <t>Розробка комплексної схеми розміщення та архітектурних типів тимчасових споруд для провадження підприємницької діяльності</t>
  </si>
  <si>
    <t>Нове будівництво газопроводу по вул. Покровській та пров. Покровському</t>
  </si>
  <si>
    <t>КВК</t>
  </si>
  <si>
    <t>КФК</t>
  </si>
  <si>
    <t xml:space="preserve">Субвенція іншим бюджетам на виконання інвестиційних проектів </t>
  </si>
  <si>
    <t>Нове будівництво водопроводу по вул.Виноградному</t>
  </si>
  <si>
    <t>Методична робота, інші заходи у сфері народної освіти </t>
  </si>
  <si>
    <t>070802</t>
  </si>
  <si>
    <t xml:space="preserve">Перинатальні центри, пологові будинки  </t>
  </si>
  <si>
    <t xml:space="preserve">Виготовлення ПКД для будівництва водогону  від ОКВП "Дніпро-Кіровоград" до сел.Нового </t>
  </si>
  <si>
    <t>Назва головного розпорядника коштів</t>
  </si>
  <si>
    <t>Управління капітального будівництва</t>
  </si>
  <si>
    <t>Капітальні вкладення</t>
  </si>
  <si>
    <t>Освіта</t>
  </si>
  <si>
    <t>Дошкiльнi заклади освiти</t>
  </si>
  <si>
    <t>070000</t>
  </si>
  <si>
    <t>070101</t>
  </si>
  <si>
    <t>070201</t>
  </si>
  <si>
    <t>Охорона здоров`я</t>
  </si>
  <si>
    <t>080000</t>
  </si>
  <si>
    <t>Лікарні</t>
  </si>
  <si>
    <t>080300</t>
  </si>
  <si>
    <t>110000</t>
  </si>
  <si>
    <t>Культура i мистецтво</t>
  </si>
  <si>
    <t>110205</t>
  </si>
  <si>
    <t>Школи естетичного виховання дiтей</t>
  </si>
  <si>
    <t>080101</t>
  </si>
  <si>
    <t>Назва об’єктів відповідно  до проектно - кошторисної документації; тощо</t>
  </si>
  <si>
    <t>090000</t>
  </si>
  <si>
    <t>Найменування коду тимчасової класифікації видатків та кредитування місцевих бюджетів</t>
  </si>
  <si>
    <t>080203</t>
  </si>
  <si>
    <t>Благоустрій міста</t>
  </si>
  <si>
    <t>Виконавчий комітет міської ради</t>
  </si>
  <si>
    <t>Капітальні видатки</t>
  </si>
  <si>
    <t>Управління охорони здоров"я</t>
  </si>
  <si>
    <t>Музії і виставки</t>
  </si>
  <si>
    <t xml:space="preserve">Головне управління житлово-комунального господарства </t>
  </si>
  <si>
    <t>100000</t>
  </si>
  <si>
    <t>Житлово-комунальне господарство</t>
  </si>
  <si>
    <t>150000</t>
  </si>
  <si>
    <t>Будівництво</t>
  </si>
  <si>
    <t>170000</t>
  </si>
  <si>
    <t>Інші видатки</t>
  </si>
  <si>
    <t>03</t>
  </si>
  <si>
    <t>10</t>
  </si>
  <si>
    <t>Управління освіти</t>
  </si>
  <si>
    <t>11</t>
  </si>
  <si>
    <t>Відділ сім'ї та молоді</t>
  </si>
  <si>
    <t>13</t>
  </si>
  <si>
    <t>Відділ фізичної культури та спорту</t>
  </si>
  <si>
    <t>24</t>
  </si>
  <si>
    <t>Відділ культури та туризму</t>
  </si>
  <si>
    <t>14</t>
  </si>
  <si>
    <t>75</t>
  </si>
  <si>
    <t>090203</t>
  </si>
  <si>
    <t>250404</t>
  </si>
  <si>
    <t>091105</t>
  </si>
  <si>
    <t>Утримання клубів підлітків за місцем проживання</t>
  </si>
  <si>
    <t>070304</t>
  </si>
  <si>
    <t>110201</t>
  </si>
  <si>
    <t>Бібліотеки</t>
  </si>
  <si>
    <t>Школи естетичного виховання дітей</t>
  </si>
  <si>
    <t>080500</t>
  </si>
  <si>
    <t>110103</t>
  </si>
  <si>
    <t>110204</t>
  </si>
  <si>
    <t>Позашкільні заклади освіти, заходи із позашкільної роботи з дітьми </t>
  </si>
  <si>
    <t>Централізовані бухгалтерії обласних, міських, районних відділів освіти </t>
  </si>
  <si>
    <t>48</t>
  </si>
  <si>
    <t xml:space="preserve">Управління містобудування та архітектури </t>
  </si>
  <si>
    <t>150202</t>
  </si>
  <si>
    <t xml:space="preserve">Розробка схем та проектних рішень масового застосування </t>
  </si>
  <si>
    <t>Утримання центрів соціальних служб для сім`ї, дітей та молоді </t>
  </si>
  <si>
    <t>070804</t>
  </si>
  <si>
    <t>091101</t>
  </si>
  <si>
    <t>070401</t>
  </si>
  <si>
    <t>070303</t>
  </si>
  <si>
    <t xml:space="preserve">Капітальні видатки </t>
  </si>
  <si>
    <t>67</t>
  </si>
  <si>
    <t>Виконано</t>
  </si>
  <si>
    <t>Інвестиційні проекти</t>
  </si>
  <si>
    <t xml:space="preserve">Філармонії, музичні колективи і ансамблі та інші мистецькі заклади та заходи  </t>
  </si>
  <si>
    <t xml:space="preserve">Бібліотеки </t>
  </si>
  <si>
    <t>091214</t>
  </si>
  <si>
    <t>Інші установи та заклади </t>
  </si>
  <si>
    <t>080800</t>
  </si>
  <si>
    <t>070806</t>
  </si>
  <si>
    <t>Інші заклади освіти</t>
  </si>
  <si>
    <t>Проведення державної експертизи містобудівної документації</t>
  </si>
  <si>
    <t xml:space="preserve">Розробка плану червоних ліній магістральних вулиць міста Кіровограда </t>
  </si>
  <si>
    <t>070301</t>
  </si>
  <si>
    <t>100302</t>
  </si>
  <si>
    <t>Субвенція з міського бюджету обласному бюджету по об"екту "Нове будівництво зливової каналізації по вул. Андріївській"</t>
  </si>
  <si>
    <t>Реконструкція магістральних теплових мереж по вул. Гагаріна від ТК 42 до ТК 43/а8, м.Кіровоград, із заміною на попередньо ізольовані труби Д=300 мм, L=0,516 км</t>
  </si>
  <si>
    <t>150101</t>
  </si>
  <si>
    <t>Перинатальні центри, пологові будинки</t>
  </si>
  <si>
    <t>Загальноосвітні школи-інтернати, загальноосвітні санаторні школи-інтернати </t>
  </si>
  <si>
    <t>Будівництво 84-квартирного житлового будинку по вул. Генерала Жадова, м.Кіровоград, 102 мкр., позиція 28 (добудова) - ПР</t>
  </si>
  <si>
    <t>Будівництва госпфікальної каналізації від будівель по вул. Лесі Українки, Дарвіна, Кільцевій</t>
  </si>
  <si>
    <t>Будівництво зовнішніх мереж водопроводу, підключення житлових будинків по провулках 2-му та 3-му Лелеківському</t>
  </si>
  <si>
    <t>Газопостачання Східного масиву с.Нове м.Кіровоград (підвідний газопровід)</t>
  </si>
  <si>
    <t>Будівництво зовнішнього  водопроводу по пров. Солдатському та вул. Волгоградській</t>
  </si>
  <si>
    <t>Система теплопостачання смт.Нове (2-а черга), м. Кіровоград - реконструкція</t>
  </si>
  <si>
    <t>Теплові мережі смт.Нове, м.Кіровоград - реконструкція</t>
  </si>
  <si>
    <t>Утримання клубів підлітків за місцем проживання </t>
  </si>
  <si>
    <t>120400</t>
  </si>
  <si>
    <t>Інші засоби масової інформації </t>
  </si>
  <si>
    <t>150201</t>
  </si>
  <si>
    <t xml:space="preserve">Центри первинної медичної (медико-санітарної) допомоги  </t>
  </si>
  <si>
    <t xml:space="preserve">Капітальний ремонт приміщення терапевтичного відділення №2 КЗ "Центральна міська лікарня м. Кіровограда" стаціонар № 1 під відділення паліативного лікування, вул. Фортеця, 21 </t>
  </si>
  <si>
    <t>Нове будівництво котельні для ДНЗ (ясла-садок)  №73 "Червона квіточка" та ДНЗ (ясла-садок) № 31 "Берізка", пров. Кінний, 3</t>
  </si>
  <si>
    <t>Нове будівництво госппобутової каналізації від будівель по вулицях Лесі Українки, Дарвіна, Кільцевій</t>
  </si>
  <si>
    <t>Нове будівництво водопроводу по вул. Карбишева, Червоногірській,  І. Богуна, Б.Хмельницького, Зеленогірській</t>
  </si>
  <si>
    <t>Реконструкція господарчого блоку пологового будинку по вул. Олени Журливої, 1 під житловий будинок</t>
  </si>
  <si>
    <r>
      <t xml:space="preserve">РАЗОМ бюджет розвитку                                                                                                       </t>
    </r>
    <r>
      <rPr>
        <sz val="12"/>
        <rFont val="Times New Roman"/>
        <family val="1"/>
      </rPr>
      <t>(без субвенцій з державного та обласного бюджетів)</t>
    </r>
  </si>
  <si>
    <t>44</t>
  </si>
  <si>
    <t>Управління власності та приватизації                                               комунального майна</t>
  </si>
  <si>
    <t>Інформатизація виконавчих органів</t>
  </si>
  <si>
    <t xml:space="preserve">Субвенція з місцевого бюджету державному бюджету на виконання програм соціально-економічного та культурного  розвитку регіонів </t>
  </si>
  <si>
    <t xml:space="preserve">придбання твердопаливного котла </t>
  </si>
  <si>
    <t>Нове будівництво багатоквартирного житлового будинку по вул. Генерала Жадова, м.Кіровоград, 102 мікрорайон, позиція 28 (добудова)</t>
  </si>
  <si>
    <t>Реконструкція очисних споруд сел.Нового, у т.ч. виготовлення  ПКД</t>
  </si>
  <si>
    <r>
      <t>Інші видатки (</t>
    </r>
    <r>
      <rPr>
        <i/>
        <sz val="12"/>
        <rFont val="Times New Roman"/>
        <family val="1"/>
      </rPr>
      <t>для Центру надання адміністраційних послуг)</t>
    </r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</si>
</sst>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0"/>
    <numFmt numFmtId="201" formatCode="#,##0.0"/>
    <numFmt numFmtId="202" formatCode="0.000"/>
    <numFmt numFmtId="203" formatCode="0.0"/>
    <numFmt numFmtId="204" formatCode="000000"/>
    <numFmt numFmtId="205" formatCode="#,##0.0000"/>
    <numFmt numFmtId="206" formatCode="#,##0.00000"/>
    <numFmt numFmtId="207" formatCode="0.0000"/>
    <numFmt numFmtId="208" formatCode="0.00000"/>
    <numFmt numFmtId="209" formatCode="#,##0.000000"/>
    <numFmt numFmtId="210" formatCode="#,##0.0000000"/>
    <numFmt numFmtId="211" formatCode="0.0%"/>
  </numFmts>
  <fonts count="4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i/>
      <sz val="12"/>
      <name val="Times New Roman"/>
      <family val="1"/>
    </font>
    <font>
      <sz val="8"/>
      <name val="Arial"/>
      <family val="0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2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ill="1" applyAlignment="1">
      <alignment/>
    </xf>
    <xf numFmtId="201" fontId="3" fillId="0" borderId="10" xfId="0" applyNumberFormat="1" applyFont="1" applyFill="1" applyBorder="1" applyAlignment="1">
      <alignment horizontal="center" vertical="center"/>
    </xf>
    <xf numFmtId="201" fontId="2" fillId="0" borderId="10" xfId="0" applyNumberFormat="1" applyFont="1" applyFill="1" applyBorder="1" applyAlignment="1">
      <alignment horizontal="center" vertical="center"/>
    </xf>
    <xf numFmtId="201" fontId="3" fillId="0" borderId="10" xfId="0" applyNumberFormat="1" applyFont="1" applyFill="1" applyBorder="1" applyAlignment="1">
      <alignment horizontal="center"/>
    </xf>
    <xf numFmtId="201" fontId="2" fillId="0" borderId="10" xfId="0" applyNumberFormat="1" applyFont="1" applyFill="1" applyBorder="1" applyAlignment="1">
      <alignment horizontal="center" vertical="center" wrapText="1"/>
    </xf>
    <xf numFmtId="201" fontId="3" fillId="0" borderId="10" xfId="0" applyNumberFormat="1" applyFont="1" applyFill="1" applyBorder="1" applyAlignment="1">
      <alignment horizontal="center" vertical="center" wrapText="1"/>
    </xf>
    <xf numFmtId="201" fontId="3" fillId="0" borderId="11" xfId="0" applyNumberFormat="1" applyFont="1" applyFill="1" applyBorder="1" applyAlignment="1">
      <alignment horizontal="center" vertical="center"/>
    </xf>
    <xf numFmtId="201" fontId="2" fillId="0" borderId="12" xfId="0" applyNumberFormat="1" applyFont="1" applyFill="1" applyBorder="1" applyAlignment="1">
      <alignment horizontal="center" vertical="center"/>
    </xf>
    <xf numFmtId="201" fontId="2" fillId="0" borderId="11" xfId="0" applyNumberFormat="1" applyFont="1" applyFill="1" applyBorder="1" applyAlignment="1">
      <alignment horizontal="center" vertical="center"/>
    </xf>
    <xf numFmtId="201" fontId="3" fillId="0" borderId="12" xfId="0" applyNumberFormat="1" applyFont="1" applyFill="1" applyBorder="1" applyAlignment="1">
      <alignment horizontal="center" vertical="center"/>
    </xf>
    <xf numFmtId="201" fontId="3" fillId="0" borderId="13" xfId="0" applyNumberFormat="1" applyFont="1" applyFill="1" applyBorder="1" applyAlignment="1">
      <alignment horizontal="center" vertical="center"/>
    </xf>
    <xf numFmtId="201" fontId="2" fillId="0" borderId="14" xfId="0" applyNumberFormat="1" applyFont="1" applyFill="1" applyBorder="1" applyAlignment="1">
      <alignment horizontal="center" vertical="center"/>
    </xf>
    <xf numFmtId="201" fontId="3" fillId="0" borderId="14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201" fontId="7" fillId="0" borderId="14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wrapText="1"/>
    </xf>
    <xf numFmtId="201" fontId="2" fillId="0" borderId="1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201" fontId="0" fillId="0" borderId="0" xfId="0" applyNumberFormat="1" applyFill="1" applyBorder="1" applyAlignment="1">
      <alignment/>
    </xf>
    <xf numFmtId="201" fontId="3" fillId="0" borderId="14" xfId="0" applyNumberFormat="1" applyFont="1" applyFill="1" applyBorder="1" applyAlignment="1">
      <alignment horizontal="center"/>
    </xf>
    <xf numFmtId="201" fontId="2" fillId="0" borderId="14" xfId="0" applyNumberFormat="1" applyFont="1" applyFill="1" applyBorder="1" applyAlignment="1">
      <alignment horizontal="center" vertical="center" wrapText="1"/>
    </xf>
    <xf numFmtId="201" fontId="3" fillId="0" borderId="18" xfId="0" applyNumberFormat="1" applyFont="1" applyFill="1" applyBorder="1" applyAlignment="1">
      <alignment horizontal="center" vertical="center"/>
    </xf>
    <xf numFmtId="201" fontId="3" fillId="0" borderId="19" xfId="0" applyNumberFormat="1" applyFont="1" applyFill="1" applyBorder="1" applyAlignment="1">
      <alignment horizontal="center" vertical="center"/>
    </xf>
    <xf numFmtId="201" fontId="3" fillId="0" borderId="20" xfId="0" applyNumberFormat="1" applyFont="1" applyFill="1" applyBorder="1" applyAlignment="1">
      <alignment horizontal="center" vertical="center"/>
    </xf>
    <xf numFmtId="201" fontId="2" fillId="0" borderId="19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wrapText="1"/>
    </xf>
    <xf numFmtId="201" fontId="2" fillId="0" borderId="12" xfId="0" applyNumberFormat="1" applyFont="1" applyFill="1" applyBorder="1" applyAlignment="1">
      <alignment horizontal="center" vertical="center" wrapText="1"/>
    </xf>
    <xf numFmtId="201" fontId="2" fillId="0" borderId="1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206" fontId="11" fillId="0" borderId="0" xfId="0" applyNumberFormat="1" applyFont="1" applyFill="1" applyAlignment="1">
      <alignment/>
    </xf>
    <xf numFmtId="0" fontId="2" fillId="0" borderId="23" xfId="0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justify" wrapText="1"/>
    </xf>
    <xf numFmtId="49" fontId="2" fillId="0" borderId="22" xfId="0" applyNumberFormat="1" applyFont="1" applyFill="1" applyBorder="1" applyAlignment="1">
      <alignment horizontal="center" vertical="top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vertical="center" wrapText="1"/>
    </xf>
    <xf numFmtId="49" fontId="2" fillId="0" borderId="23" xfId="0" applyNumberFormat="1" applyFont="1" applyFill="1" applyBorder="1" applyAlignment="1">
      <alignment vertical="center" wrapText="1"/>
    </xf>
    <xf numFmtId="49" fontId="2" fillId="0" borderId="25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/>
    </xf>
    <xf numFmtId="0" fontId="3" fillId="0" borderId="23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200" fontId="11" fillId="0" borderId="0" xfId="0" applyNumberFormat="1" applyFont="1" applyFill="1" applyAlignment="1">
      <alignment/>
    </xf>
    <xf numFmtId="49" fontId="2" fillId="0" borderId="24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49" fontId="3" fillId="0" borderId="24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201" fontId="2" fillId="0" borderId="20" xfId="0" applyNumberFormat="1" applyFont="1" applyFill="1" applyBorder="1" applyAlignment="1">
      <alignment horizontal="center" vertical="center" wrapText="1"/>
    </xf>
    <xf numFmtId="201" fontId="3" fillId="0" borderId="14" xfId="0" applyNumberFormat="1" applyFont="1" applyFill="1" applyBorder="1" applyAlignment="1">
      <alignment horizontal="center" vertical="center" wrapText="1"/>
    </xf>
    <xf numFmtId="201" fontId="2" fillId="0" borderId="19" xfId="0" applyNumberFormat="1" applyFont="1" applyFill="1" applyBorder="1" applyAlignment="1">
      <alignment horizontal="center" vertical="center" wrapText="1"/>
    </xf>
    <xf numFmtId="201" fontId="3" fillId="0" borderId="10" xfId="57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vertical="top" wrapText="1"/>
    </xf>
    <xf numFmtId="0" fontId="3" fillId="0" borderId="25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center" vertical="top" wrapText="1"/>
    </xf>
    <xf numFmtId="201" fontId="3" fillId="0" borderId="26" xfId="0" applyNumberFormat="1" applyFont="1" applyFill="1" applyBorder="1" applyAlignment="1">
      <alignment horizontal="center" vertical="center"/>
    </xf>
    <xf numFmtId="201" fontId="3" fillId="0" borderId="27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49" fontId="3" fillId="0" borderId="29" xfId="0" applyNumberFormat="1" applyFont="1" applyFill="1" applyBorder="1" applyAlignment="1">
      <alignment horizontal="left" vertical="top" wrapText="1"/>
    </xf>
    <xf numFmtId="49" fontId="3" fillId="0" borderId="30" xfId="0" applyNumberFormat="1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137"/>
  <sheetViews>
    <sheetView showZeros="0" tabSelected="1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B22" sqref="B22:C22"/>
    </sheetView>
  </sheetViews>
  <sheetFormatPr defaultColWidth="9.140625" defaultRowHeight="12.75"/>
  <cols>
    <col min="1" max="1" width="8.421875" style="1" customWidth="1"/>
    <col min="2" max="2" width="46.57421875" style="1" customWidth="1"/>
    <col min="3" max="3" width="28.421875" style="1" customWidth="1"/>
    <col min="4" max="4" width="11.421875" style="1" customWidth="1"/>
    <col min="5" max="5" width="9.57421875" style="1" customWidth="1"/>
    <col min="6" max="6" width="13.00390625" style="1" customWidth="1"/>
    <col min="7" max="7" width="13.7109375" style="1" customWidth="1"/>
    <col min="8" max="8" width="11.7109375" style="1" customWidth="1"/>
    <col min="9" max="9" width="14.00390625" style="1" customWidth="1"/>
    <col min="10" max="16384" width="9.140625" style="1" customWidth="1"/>
  </cols>
  <sheetData>
    <row r="1" spans="1:6" ht="34.5" customHeight="1" thickBot="1">
      <c r="A1" s="98" t="s">
        <v>0</v>
      </c>
      <c r="B1" s="98"/>
      <c r="C1" s="98"/>
      <c r="D1" s="98"/>
      <c r="E1" s="98"/>
      <c r="F1" s="98"/>
    </row>
    <row r="2" spans="1:6" ht="16.5" customHeight="1">
      <c r="A2" s="26" t="s">
        <v>71</v>
      </c>
      <c r="B2" s="14" t="s">
        <v>79</v>
      </c>
      <c r="C2" s="99" t="s">
        <v>96</v>
      </c>
      <c r="D2" s="99" t="s">
        <v>31</v>
      </c>
      <c r="E2" s="99" t="s">
        <v>147</v>
      </c>
      <c r="F2" s="101" t="s">
        <v>1</v>
      </c>
    </row>
    <row r="3" spans="1:6" ht="26.25" customHeight="1" thickBot="1">
      <c r="A3" s="60" t="s">
        <v>72</v>
      </c>
      <c r="B3" s="61" t="s">
        <v>98</v>
      </c>
      <c r="C3" s="100"/>
      <c r="D3" s="100"/>
      <c r="E3" s="100"/>
      <c r="F3" s="102"/>
    </row>
    <row r="4" spans="1:7" s="30" customFormat="1" ht="17.25" customHeight="1">
      <c r="A4" s="59">
        <v>47</v>
      </c>
      <c r="B4" s="107" t="s">
        <v>80</v>
      </c>
      <c r="C4" s="107"/>
      <c r="D4" s="27">
        <v>26529.17283</v>
      </c>
      <c r="E4" s="27">
        <v>9748.55558</v>
      </c>
      <c r="F4" s="49">
        <v>1534.9761499999997</v>
      </c>
      <c r="G4" s="31"/>
    </row>
    <row r="5" spans="1:6" s="30" customFormat="1" ht="16.5" customHeight="1">
      <c r="A5" s="32" t="s">
        <v>84</v>
      </c>
      <c r="B5" s="65" t="s">
        <v>82</v>
      </c>
      <c r="C5" s="65" t="s">
        <v>145</v>
      </c>
      <c r="D5" s="27">
        <v>7767.89</v>
      </c>
      <c r="E5" s="27">
        <v>3130.3873200000003</v>
      </c>
      <c r="F5" s="49">
        <v>859.49408</v>
      </c>
    </row>
    <row r="6" spans="1:6" s="30" customFormat="1" ht="15.75" customHeight="1">
      <c r="A6" s="33" t="s">
        <v>85</v>
      </c>
      <c r="B6" s="62" t="s">
        <v>83</v>
      </c>
      <c r="C6" s="62"/>
      <c r="D6" s="2">
        <v>2321.3</v>
      </c>
      <c r="E6" s="2">
        <v>944.0347700000001</v>
      </c>
      <c r="F6" s="13">
        <v>233.5112</v>
      </c>
    </row>
    <row r="7" spans="1:6" s="30" customFormat="1" ht="15.75" customHeight="1">
      <c r="A7" s="29" t="s">
        <v>86</v>
      </c>
      <c r="B7" s="62" t="s">
        <v>33</v>
      </c>
      <c r="C7" s="62"/>
      <c r="D7" s="2">
        <v>4592.29</v>
      </c>
      <c r="E7" s="2">
        <v>1846.4110699999999</v>
      </c>
      <c r="F7" s="13">
        <v>427.33508000000006</v>
      </c>
    </row>
    <row r="8" spans="1:6" s="30" customFormat="1" ht="18" customHeight="1">
      <c r="A8" s="29" t="s">
        <v>144</v>
      </c>
      <c r="B8" s="64" t="s">
        <v>26</v>
      </c>
      <c r="C8" s="64"/>
      <c r="D8" s="2">
        <v>457.4</v>
      </c>
      <c r="E8" s="2">
        <v>144.50068</v>
      </c>
      <c r="F8" s="13">
        <v>133.24880000000002</v>
      </c>
    </row>
    <row r="9" spans="1:6" s="30" customFormat="1" ht="15.75" customHeight="1">
      <c r="A9" s="29" t="s">
        <v>127</v>
      </c>
      <c r="B9" s="64" t="s">
        <v>27</v>
      </c>
      <c r="C9" s="64"/>
      <c r="D9" s="2">
        <v>146.9</v>
      </c>
      <c r="E9" s="2">
        <v>45.3912</v>
      </c>
      <c r="F9" s="13">
        <v>57.967200000000005</v>
      </c>
    </row>
    <row r="10" spans="1:6" s="30" customFormat="1" ht="16.5" customHeight="1">
      <c r="A10" s="29" t="s">
        <v>143</v>
      </c>
      <c r="B10" s="64" t="s">
        <v>28</v>
      </c>
      <c r="C10" s="64"/>
      <c r="D10" s="2">
        <v>150</v>
      </c>
      <c r="E10" s="2">
        <v>149.9996</v>
      </c>
      <c r="F10" s="13">
        <v>0</v>
      </c>
    </row>
    <row r="11" spans="1:6" s="30" customFormat="1" ht="16.5" customHeight="1">
      <c r="A11" s="29" t="s">
        <v>54</v>
      </c>
      <c r="B11" s="64" t="s">
        <v>55</v>
      </c>
      <c r="C11" s="64"/>
      <c r="D11" s="2">
        <v>100</v>
      </c>
      <c r="E11" s="2">
        <v>0</v>
      </c>
      <c r="F11" s="13">
        <v>7.4318</v>
      </c>
    </row>
    <row r="12" spans="1:6" s="30" customFormat="1" ht="16.5" customHeight="1">
      <c r="A12" s="34" t="s">
        <v>88</v>
      </c>
      <c r="B12" s="65" t="s">
        <v>87</v>
      </c>
      <c r="C12" s="65" t="s">
        <v>145</v>
      </c>
      <c r="D12" s="3">
        <v>2596.93259</v>
      </c>
      <c r="E12" s="3">
        <v>1445.84921</v>
      </c>
      <c r="F12" s="12">
        <v>112.90253999999993</v>
      </c>
    </row>
    <row r="13" spans="1:6" s="30" customFormat="1" ht="15" customHeight="1">
      <c r="A13" s="29" t="s">
        <v>95</v>
      </c>
      <c r="B13" s="71" t="s">
        <v>89</v>
      </c>
      <c r="C13" s="71"/>
      <c r="D13" s="2">
        <v>2069.355</v>
      </c>
      <c r="E13" s="2">
        <v>1243.11105</v>
      </c>
      <c r="F13" s="13">
        <v>69.08999999999995</v>
      </c>
    </row>
    <row r="14" spans="1:6" s="30" customFormat="1" ht="15" customHeight="1">
      <c r="A14" s="29" t="s">
        <v>99</v>
      </c>
      <c r="B14" s="71" t="s">
        <v>163</v>
      </c>
      <c r="C14" s="71"/>
      <c r="D14" s="2">
        <v>166.90359</v>
      </c>
      <c r="E14" s="2">
        <v>6.8375900000000005</v>
      </c>
      <c r="F14" s="13">
        <v>0</v>
      </c>
    </row>
    <row r="15" spans="1:6" s="30" customFormat="1" ht="16.5" customHeight="1">
      <c r="A15" s="29" t="s">
        <v>90</v>
      </c>
      <c r="B15" s="62" t="s">
        <v>34</v>
      </c>
      <c r="C15" s="62"/>
      <c r="D15" s="2">
        <v>360.574</v>
      </c>
      <c r="E15" s="2">
        <v>195.90057000000002</v>
      </c>
      <c r="F15" s="13">
        <v>43.812539999999984</v>
      </c>
    </row>
    <row r="16" spans="1:6" s="30" customFormat="1" ht="16.5" customHeight="1">
      <c r="A16" s="35" t="s">
        <v>97</v>
      </c>
      <c r="B16" s="65" t="s">
        <v>59</v>
      </c>
      <c r="C16" s="65"/>
      <c r="D16" s="3">
        <v>63.7</v>
      </c>
      <c r="E16" s="3">
        <v>11.106200000000001</v>
      </c>
      <c r="F16" s="12">
        <v>0</v>
      </c>
    </row>
    <row r="17" spans="1:6" s="30" customFormat="1" ht="30.75" customHeight="1">
      <c r="A17" s="29" t="s">
        <v>61</v>
      </c>
      <c r="B17" s="71" t="s">
        <v>37</v>
      </c>
      <c r="C17" s="71"/>
      <c r="D17" s="2">
        <v>20</v>
      </c>
      <c r="E17" s="2">
        <v>7.49227</v>
      </c>
      <c r="F17" s="13">
        <v>0</v>
      </c>
    </row>
    <row r="18" spans="1:6" s="30" customFormat="1" ht="15.75" customHeight="1">
      <c r="A18" s="29" t="s">
        <v>125</v>
      </c>
      <c r="B18" s="71" t="s">
        <v>126</v>
      </c>
      <c r="C18" s="71"/>
      <c r="D18" s="2">
        <v>43.7</v>
      </c>
      <c r="E18" s="2">
        <v>3.61393</v>
      </c>
      <c r="F18" s="13">
        <v>0</v>
      </c>
    </row>
    <row r="19" spans="1:6" s="30" customFormat="1" ht="17.25" customHeight="1">
      <c r="A19" s="35" t="s">
        <v>106</v>
      </c>
      <c r="B19" s="65" t="s">
        <v>107</v>
      </c>
      <c r="C19" s="65" t="s">
        <v>145</v>
      </c>
      <c r="D19" s="3">
        <v>856.06038</v>
      </c>
      <c r="E19" s="3">
        <v>520.64964</v>
      </c>
      <c r="F19" s="12">
        <v>34.23037</v>
      </c>
    </row>
    <row r="20" spans="1:6" s="30" customFormat="1" ht="16.5" customHeight="1">
      <c r="A20" s="29">
        <v>100102</v>
      </c>
      <c r="B20" s="66" t="s">
        <v>53</v>
      </c>
      <c r="C20" s="66"/>
      <c r="D20" s="2">
        <v>491.96038</v>
      </c>
      <c r="E20" s="2">
        <v>344.63364</v>
      </c>
      <c r="F20" s="13">
        <v>2.8227700000000016</v>
      </c>
    </row>
    <row r="21" spans="1:6" s="30" customFormat="1" ht="15.75" customHeight="1">
      <c r="A21" s="29">
        <v>100203</v>
      </c>
      <c r="B21" s="66" t="s">
        <v>100</v>
      </c>
      <c r="C21" s="66"/>
      <c r="D21" s="2">
        <v>364.1</v>
      </c>
      <c r="E21" s="2">
        <v>176.016</v>
      </c>
      <c r="F21" s="13">
        <v>31.407600000000002</v>
      </c>
    </row>
    <row r="22" spans="1:6" s="30" customFormat="1" ht="15.75" customHeight="1">
      <c r="A22" s="35" t="s">
        <v>91</v>
      </c>
      <c r="B22" s="65" t="s">
        <v>92</v>
      </c>
      <c r="C22" s="65" t="s">
        <v>145</v>
      </c>
      <c r="D22" s="3">
        <v>1310.5</v>
      </c>
      <c r="E22" s="3">
        <v>143.86826</v>
      </c>
      <c r="F22" s="12">
        <v>117.858</v>
      </c>
    </row>
    <row r="23" spans="1:6" s="30" customFormat="1" ht="16.5" customHeight="1">
      <c r="A23" s="29" t="s">
        <v>128</v>
      </c>
      <c r="B23" s="71" t="s">
        <v>129</v>
      </c>
      <c r="C23" s="71"/>
      <c r="D23" s="2">
        <v>466.4</v>
      </c>
      <c r="E23" s="2">
        <v>53.87506</v>
      </c>
      <c r="F23" s="13">
        <v>32.52</v>
      </c>
    </row>
    <row r="24" spans="1:6" s="30" customFormat="1" ht="15.75" customHeight="1">
      <c r="A24" s="29">
        <v>110202</v>
      </c>
      <c r="B24" s="71" t="s">
        <v>104</v>
      </c>
      <c r="C24" s="71"/>
      <c r="D24" s="2">
        <v>257.2</v>
      </c>
      <c r="E24" s="2">
        <v>23.13146</v>
      </c>
      <c r="F24" s="13">
        <v>46.532999999999994</v>
      </c>
    </row>
    <row r="25" spans="1:6" s="30" customFormat="1" ht="15.75" customHeight="1">
      <c r="A25" s="29" t="s">
        <v>133</v>
      </c>
      <c r="B25" s="71" t="s">
        <v>6</v>
      </c>
      <c r="C25" s="71"/>
      <c r="D25" s="2">
        <v>120</v>
      </c>
      <c r="E25" s="2"/>
      <c r="F25" s="13"/>
    </row>
    <row r="26" spans="1:6" s="30" customFormat="1" ht="15" customHeight="1">
      <c r="A26" s="53" t="s">
        <v>93</v>
      </c>
      <c r="B26" s="71" t="s">
        <v>94</v>
      </c>
      <c r="C26" s="71"/>
      <c r="D26" s="2">
        <v>466.9</v>
      </c>
      <c r="E26" s="2">
        <v>66.86174</v>
      </c>
      <c r="F26" s="13">
        <v>38.805</v>
      </c>
    </row>
    <row r="27" spans="1:6" s="30" customFormat="1" ht="16.5" customHeight="1">
      <c r="A27" s="32" t="s">
        <v>108</v>
      </c>
      <c r="B27" s="108" t="s">
        <v>109</v>
      </c>
      <c r="C27" s="109"/>
      <c r="D27" s="28">
        <v>11930.543000000001</v>
      </c>
      <c r="E27" s="28">
        <v>3952.89915</v>
      </c>
      <c r="F27" s="51">
        <v>386.99455999999986</v>
      </c>
    </row>
    <row r="28" spans="1:6" s="30" customFormat="1" ht="17.25" customHeight="1">
      <c r="A28" s="48">
        <v>150101</v>
      </c>
      <c r="B28" s="64" t="s">
        <v>81</v>
      </c>
      <c r="C28" s="64"/>
      <c r="D28" s="2">
        <v>6435.611000000001</v>
      </c>
      <c r="E28" s="2">
        <v>3204.51111</v>
      </c>
      <c r="F28" s="13">
        <v>238.12895999999998</v>
      </c>
    </row>
    <row r="29" spans="1:8" s="30" customFormat="1" ht="32.25" customHeight="1">
      <c r="A29" s="40"/>
      <c r="B29" s="71" t="s">
        <v>188</v>
      </c>
      <c r="C29" s="71" t="s">
        <v>165</v>
      </c>
      <c r="D29" s="6">
        <v>100</v>
      </c>
      <c r="E29" s="6">
        <v>64.0644</v>
      </c>
      <c r="F29" s="13"/>
      <c r="G29" s="39"/>
      <c r="H29" s="39"/>
    </row>
    <row r="30" spans="1:8" s="30" customFormat="1" ht="32.25" customHeight="1">
      <c r="A30" s="40"/>
      <c r="B30" s="71" t="s">
        <v>179</v>
      </c>
      <c r="C30" s="71" t="s">
        <v>166</v>
      </c>
      <c r="D30" s="6">
        <v>100</v>
      </c>
      <c r="E30" s="6"/>
      <c r="F30" s="15"/>
      <c r="G30" s="39"/>
      <c r="H30" s="39"/>
    </row>
    <row r="31" spans="1:8" s="30" customFormat="1" ht="18.75" customHeight="1">
      <c r="A31" s="40"/>
      <c r="B31" s="71" t="s">
        <v>62</v>
      </c>
      <c r="C31" s="71" t="s">
        <v>168</v>
      </c>
      <c r="D31" s="6">
        <v>200</v>
      </c>
      <c r="E31" s="6">
        <v>18.79522</v>
      </c>
      <c r="F31" s="13">
        <v>20.754739999999998</v>
      </c>
      <c r="G31" s="39"/>
      <c r="H31" s="39"/>
    </row>
    <row r="32" spans="1:8" s="30" customFormat="1" ht="32.25" customHeight="1">
      <c r="A32" s="40"/>
      <c r="B32" s="71" t="s">
        <v>21</v>
      </c>
      <c r="C32" s="71" t="s">
        <v>167</v>
      </c>
      <c r="D32" s="6">
        <v>120</v>
      </c>
      <c r="E32" s="6">
        <v>107.391</v>
      </c>
      <c r="F32" s="13">
        <v>0</v>
      </c>
      <c r="G32" s="39"/>
      <c r="H32" s="39"/>
    </row>
    <row r="33" spans="1:8" s="30" customFormat="1" ht="31.5" customHeight="1">
      <c r="A33" s="40"/>
      <c r="B33" s="71" t="s">
        <v>180</v>
      </c>
      <c r="C33" s="71" t="s">
        <v>169</v>
      </c>
      <c r="D33" s="6">
        <v>415</v>
      </c>
      <c r="E33" s="6">
        <v>235.74054</v>
      </c>
      <c r="F33" s="13">
        <v>110.16024999999996</v>
      </c>
      <c r="G33" s="39"/>
      <c r="H33" s="39"/>
    </row>
    <row r="34" spans="1:8" s="30" customFormat="1" ht="31.5" customHeight="1">
      <c r="A34" s="40"/>
      <c r="B34" s="71" t="s">
        <v>63</v>
      </c>
      <c r="C34" s="71" t="s">
        <v>169</v>
      </c>
      <c r="D34" s="6">
        <v>15</v>
      </c>
      <c r="E34" s="6">
        <v>10.4056</v>
      </c>
      <c r="F34" s="13">
        <v>0</v>
      </c>
      <c r="G34" s="39"/>
      <c r="H34" s="39"/>
    </row>
    <row r="35" spans="1:8" s="30" customFormat="1" ht="16.5" customHeight="1">
      <c r="A35" s="40"/>
      <c r="B35" s="71" t="s">
        <v>23</v>
      </c>
      <c r="C35" s="71" t="s">
        <v>169</v>
      </c>
      <c r="D35" s="6">
        <v>50</v>
      </c>
      <c r="E35" s="6"/>
      <c r="F35" s="13">
        <v>0</v>
      </c>
      <c r="G35" s="39"/>
      <c r="H35" s="39"/>
    </row>
    <row r="36" spans="1:6" s="30" customFormat="1" ht="18.75" customHeight="1">
      <c r="A36" s="40"/>
      <c r="B36" s="71" t="s">
        <v>74</v>
      </c>
      <c r="C36" s="71" t="s">
        <v>169</v>
      </c>
      <c r="D36" s="2">
        <v>200</v>
      </c>
      <c r="E36" s="6">
        <v>194.832</v>
      </c>
      <c r="F36" s="13">
        <v>0</v>
      </c>
    </row>
    <row r="37" spans="1:6" s="30" customFormat="1" ht="30.75" customHeight="1">
      <c r="A37" s="40"/>
      <c r="B37" s="71" t="s">
        <v>20</v>
      </c>
      <c r="C37" s="71" t="s">
        <v>169</v>
      </c>
      <c r="D37" s="6">
        <v>190</v>
      </c>
      <c r="E37" s="6">
        <v>184.8</v>
      </c>
      <c r="F37" s="13">
        <v>0</v>
      </c>
    </row>
    <row r="38" spans="1:6" s="30" customFormat="1" ht="33" customHeight="1">
      <c r="A38" s="40"/>
      <c r="B38" s="62" t="s">
        <v>2</v>
      </c>
      <c r="C38" s="62"/>
      <c r="D38" s="2">
        <v>25</v>
      </c>
      <c r="E38" s="6"/>
      <c r="F38" s="13">
        <v>0</v>
      </c>
    </row>
    <row r="39" spans="1:6" s="30" customFormat="1" ht="18" customHeight="1">
      <c r="A39" s="40"/>
      <c r="B39" s="71" t="s">
        <v>70</v>
      </c>
      <c r="C39" s="71" t="s">
        <v>169</v>
      </c>
      <c r="D39" s="6">
        <v>200</v>
      </c>
      <c r="E39" s="6">
        <v>6.119</v>
      </c>
      <c r="F39" s="13">
        <v>14.278770000000002</v>
      </c>
    </row>
    <row r="40" spans="1:6" s="30" customFormat="1" ht="18" customHeight="1">
      <c r="A40" s="40"/>
      <c r="B40" s="64" t="s">
        <v>15</v>
      </c>
      <c r="C40" s="64"/>
      <c r="D40" s="2">
        <v>995</v>
      </c>
      <c r="E40" s="6">
        <v>372.5578</v>
      </c>
      <c r="F40" s="13">
        <v>9.484800000000007</v>
      </c>
    </row>
    <row r="41" spans="1:6" s="30" customFormat="1" ht="48" customHeight="1">
      <c r="A41" s="40"/>
      <c r="B41" s="71" t="s">
        <v>64</v>
      </c>
      <c r="C41" s="71"/>
      <c r="D41" s="6">
        <v>50</v>
      </c>
      <c r="E41" s="6"/>
      <c r="F41" s="13">
        <v>0</v>
      </c>
    </row>
    <row r="42" spans="1:6" s="30" customFormat="1" ht="16.5" customHeight="1">
      <c r="A42" s="40"/>
      <c r="B42" s="71" t="s">
        <v>65</v>
      </c>
      <c r="C42" s="71"/>
      <c r="D42" s="6">
        <v>20</v>
      </c>
      <c r="E42" s="6">
        <v>9.91722</v>
      </c>
      <c r="F42" s="13">
        <v>0</v>
      </c>
    </row>
    <row r="43" spans="1:6" s="30" customFormat="1" ht="48" customHeight="1">
      <c r="A43" s="40"/>
      <c r="B43" s="64" t="s">
        <v>10</v>
      </c>
      <c r="C43" s="64"/>
      <c r="D43" s="2">
        <v>50</v>
      </c>
      <c r="E43" s="2">
        <v>12.5304</v>
      </c>
      <c r="F43" s="15"/>
    </row>
    <row r="44" spans="1:6" s="30" customFormat="1" ht="31.5" customHeight="1">
      <c r="A44" s="96"/>
      <c r="B44" s="71" t="s">
        <v>16</v>
      </c>
      <c r="C44" s="71"/>
      <c r="D44" s="6">
        <v>216.8</v>
      </c>
      <c r="E44" s="6">
        <v>178.99479</v>
      </c>
      <c r="F44" s="50"/>
    </row>
    <row r="45" spans="1:6" s="30" customFormat="1" ht="16.5" customHeight="1">
      <c r="A45" s="97"/>
      <c r="B45" s="71" t="s">
        <v>170</v>
      </c>
      <c r="C45" s="71"/>
      <c r="D45" s="6">
        <v>281</v>
      </c>
      <c r="E45" s="52"/>
      <c r="F45" s="13">
        <v>0</v>
      </c>
    </row>
    <row r="46" spans="1:6" s="30" customFormat="1" ht="16.5" customHeight="1">
      <c r="A46" s="40"/>
      <c r="B46" s="71" t="s">
        <v>171</v>
      </c>
      <c r="C46" s="71"/>
      <c r="D46" s="6">
        <v>110.5</v>
      </c>
      <c r="E46" s="6"/>
      <c r="F46" s="13">
        <v>0</v>
      </c>
    </row>
    <row r="47" spans="1:6" s="30" customFormat="1" ht="31.5" customHeight="1">
      <c r="A47" s="40"/>
      <c r="B47" s="71" t="s">
        <v>3</v>
      </c>
      <c r="C47" s="71"/>
      <c r="D47" s="6">
        <v>950</v>
      </c>
      <c r="E47" s="6"/>
      <c r="F47" s="13">
        <v>0</v>
      </c>
    </row>
    <row r="48" spans="1:6" s="30" customFormat="1" ht="32.25" customHeight="1">
      <c r="A48" s="40"/>
      <c r="B48" s="71" t="s">
        <v>17</v>
      </c>
      <c r="C48" s="71"/>
      <c r="D48" s="6">
        <v>600</v>
      </c>
      <c r="E48" s="6">
        <v>373.74311</v>
      </c>
      <c r="F48" s="13">
        <v>83.4504</v>
      </c>
    </row>
    <row r="49" spans="1:6" s="30" customFormat="1" ht="18" customHeight="1">
      <c r="A49" s="40"/>
      <c r="B49" s="71" t="s">
        <v>24</v>
      </c>
      <c r="C49" s="71"/>
      <c r="D49" s="6">
        <v>10</v>
      </c>
      <c r="E49" s="6">
        <v>6.4104</v>
      </c>
      <c r="F49" s="13">
        <v>0</v>
      </c>
    </row>
    <row r="50" spans="1:6" s="30" customFormat="1" ht="18" customHeight="1">
      <c r="A50" s="42"/>
      <c r="B50" s="71" t="s">
        <v>40</v>
      </c>
      <c r="C50" s="71"/>
      <c r="D50" s="6">
        <v>1437.3110000000001</v>
      </c>
      <c r="E50" s="6">
        <v>1428.2096299999998</v>
      </c>
      <c r="F50" s="13">
        <v>0</v>
      </c>
    </row>
    <row r="51" spans="1:6" s="30" customFormat="1" ht="17.25" customHeight="1">
      <c r="A51" s="29">
        <v>150122</v>
      </c>
      <c r="B51" s="64" t="s">
        <v>148</v>
      </c>
      <c r="C51" s="64"/>
      <c r="D51" s="2">
        <v>5494.932000000001</v>
      </c>
      <c r="E51" s="2">
        <v>748.38804</v>
      </c>
      <c r="F51" s="13">
        <v>148.86559999999992</v>
      </c>
    </row>
    <row r="52" spans="1:6" s="30" customFormat="1" ht="30.75" customHeight="1">
      <c r="A52" s="43"/>
      <c r="B52" s="62" t="s">
        <v>181</v>
      </c>
      <c r="C52" s="62"/>
      <c r="D52" s="2">
        <v>2032.4430000000002</v>
      </c>
      <c r="E52" s="2">
        <v>1.62</v>
      </c>
      <c r="F52" s="13">
        <v>0</v>
      </c>
    </row>
    <row r="53" spans="1:6" s="30" customFormat="1" ht="48" customHeight="1">
      <c r="A53" s="41"/>
      <c r="B53" s="62" t="s">
        <v>177</v>
      </c>
      <c r="C53" s="62"/>
      <c r="D53" s="2">
        <v>900</v>
      </c>
      <c r="E53" s="2">
        <v>8.5412</v>
      </c>
      <c r="F53" s="13">
        <v>0</v>
      </c>
    </row>
    <row r="54" spans="1:6" s="30" customFormat="1" ht="18" customHeight="1">
      <c r="A54" s="41"/>
      <c r="B54" s="62" t="s">
        <v>11</v>
      </c>
      <c r="C54" s="62"/>
      <c r="D54" s="2">
        <v>80</v>
      </c>
      <c r="E54" s="2">
        <v>16.17813</v>
      </c>
      <c r="F54" s="13">
        <v>35.2548</v>
      </c>
    </row>
    <row r="55" spans="1:6" s="30" customFormat="1" ht="32.25" customHeight="1">
      <c r="A55" s="41"/>
      <c r="B55" s="62" t="s">
        <v>178</v>
      </c>
      <c r="C55" s="62"/>
      <c r="D55" s="2">
        <v>945</v>
      </c>
      <c r="E55" s="2">
        <v>0</v>
      </c>
      <c r="F55" s="13">
        <v>0</v>
      </c>
    </row>
    <row r="56" spans="1:6" s="30" customFormat="1" ht="17.25" customHeight="1">
      <c r="A56" s="41"/>
      <c r="B56" s="62" t="s">
        <v>8</v>
      </c>
      <c r="C56" s="62"/>
      <c r="D56" s="2">
        <v>1537.489</v>
      </c>
      <c r="E56" s="2">
        <v>722.04871</v>
      </c>
      <c r="F56" s="13">
        <v>113.61079999999993</v>
      </c>
    </row>
    <row r="57" spans="1:6" s="30" customFormat="1" ht="16.5" customHeight="1">
      <c r="A57" s="48">
        <v>250324</v>
      </c>
      <c r="B57" s="64" t="s">
        <v>73</v>
      </c>
      <c r="C57" s="64"/>
      <c r="D57" s="2">
        <v>945.17</v>
      </c>
      <c r="E57" s="2">
        <v>110</v>
      </c>
      <c r="F57" s="13">
        <v>0</v>
      </c>
    </row>
    <row r="58" spans="1:6" s="30" customFormat="1" ht="33.75" customHeight="1">
      <c r="A58" s="54"/>
      <c r="B58" s="73" t="s">
        <v>12</v>
      </c>
      <c r="C58" s="74"/>
      <c r="D58" s="2">
        <v>110</v>
      </c>
      <c r="E58" s="2">
        <v>110</v>
      </c>
      <c r="F58" s="15"/>
    </row>
    <row r="59" spans="1:6" s="30" customFormat="1" ht="32.25" customHeight="1">
      <c r="A59" s="55"/>
      <c r="B59" s="94" t="s">
        <v>160</v>
      </c>
      <c r="C59" s="95"/>
      <c r="D59" s="2">
        <v>835.17</v>
      </c>
      <c r="E59" s="2"/>
      <c r="F59" s="15"/>
    </row>
    <row r="60" spans="1:6" s="30" customFormat="1" ht="18" customHeight="1">
      <c r="A60" s="56">
        <v>250404</v>
      </c>
      <c r="B60" s="73" t="s">
        <v>111</v>
      </c>
      <c r="C60" s="74"/>
      <c r="D60" s="2">
        <v>1058.37686</v>
      </c>
      <c r="E60" s="2">
        <v>433.82704</v>
      </c>
      <c r="F60" s="13">
        <v>23.4966</v>
      </c>
    </row>
    <row r="61" spans="1:9" s="30" customFormat="1" ht="18.75" customHeight="1">
      <c r="A61" s="32">
        <v>40</v>
      </c>
      <c r="B61" s="103" t="s">
        <v>105</v>
      </c>
      <c r="C61" s="104"/>
      <c r="D61" s="27">
        <f>30124.922-27.3-2.982-300</f>
        <v>29794.64</v>
      </c>
      <c r="E61" s="27">
        <f>20403.4237399999-2.982-131.4</f>
        <v>20269.0417399999</v>
      </c>
      <c r="F61" s="49">
        <f>F63+F67+F72+F73</f>
        <v>3200.16961</v>
      </c>
      <c r="G61" s="44"/>
      <c r="H61" s="44"/>
      <c r="I61" s="31"/>
    </row>
    <row r="62" spans="1:6" s="30" customFormat="1" ht="48" customHeight="1" hidden="1">
      <c r="A62" s="29" t="s">
        <v>123</v>
      </c>
      <c r="B62" s="64" t="s">
        <v>5</v>
      </c>
      <c r="C62" s="64"/>
      <c r="D62" s="2">
        <v>300</v>
      </c>
      <c r="E62" s="2"/>
      <c r="F62" s="13"/>
    </row>
    <row r="63" spans="1:6" s="46" customFormat="1" ht="18" customHeight="1">
      <c r="A63" s="45" t="s">
        <v>106</v>
      </c>
      <c r="B63" s="65" t="s">
        <v>107</v>
      </c>
      <c r="C63" s="65"/>
      <c r="D63" s="9">
        <f>20021.722-2.982</f>
        <v>20018.74</v>
      </c>
      <c r="E63" s="9">
        <f>12976.38069-2.982</f>
        <v>12973.39869</v>
      </c>
      <c r="F63" s="12">
        <f>F64+F65</f>
        <v>2590.6004199999998</v>
      </c>
    </row>
    <row r="64" spans="1:7" s="30" customFormat="1" ht="17.25" customHeight="1">
      <c r="A64" s="47">
        <v>100102</v>
      </c>
      <c r="B64" s="105" t="s">
        <v>42</v>
      </c>
      <c r="C64" s="106"/>
      <c r="D64" s="7">
        <v>14665.1</v>
      </c>
      <c r="E64" s="7">
        <v>10335.48764</v>
      </c>
      <c r="F64" s="13">
        <v>2435.87176</v>
      </c>
      <c r="G64" s="31"/>
    </row>
    <row r="65" spans="1:6" s="30" customFormat="1" ht="15" customHeight="1">
      <c r="A65" s="47">
        <v>100203</v>
      </c>
      <c r="B65" s="76" t="s">
        <v>4</v>
      </c>
      <c r="C65" s="77"/>
      <c r="D65" s="7">
        <f>2370.382-2.982</f>
        <v>2367.4</v>
      </c>
      <c r="E65" s="7">
        <f>840.65389-2.982</f>
        <v>837.6718900000001</v>
      </c>
      <c r="F65" s="13">
        <v>154.72866</v>
      </c>
    </row>
    <row r="66" spans="1:6" s="30" customFormat="1" ht="17.25" customHeight="1">
      <c r="A66" s="29" t="s">
        <v>159</v>
      </c>
      <c r="B66" s="76" t="s">
        <v>41</v>
      </c>
      <c r="C66" s="77"/>
      <c r="D66" s="2">
        <v>2986.24</v>
      </c>
      <c r="E66" s="2">
        <v>1800.23916</v>
      </c>
      <c r="F66" s="13"/>
    </row>
    <row r="67" spans="1:6" s="30" customFormat="1" ht="18" customHeight="1">
      <c r="A67" s="35" t="s">
        <v>108</v>
      </c>
      <c r="B67" s="65" t="s">
        <v>109</v>
      </c>
      <c r="C67" s="65"/>
      <c r="D67" s="3">
        <v>1472</v>
      </c>
      <c r="E67" s="3">
        <v>1311.21396</v>
      </c>
      <c r="F67" s="12"/>
    </row>
    <row r="68" spans="1:6" s="30" customFormat="1" ht="15" customHeight="1">
      <c r="A68" s="48">
        <v>150101</v>
      </c>
      <c r="B68" s="64" t="s">
        <v>81</v>
      </c>
      <c r="C68" s="64"/>
      <c r="D68" s="2">
        <v>1472</v>
      </c>
      <c r="E68" s="2">
        <v>1311.21396</v>
      </c>
      <c r="F68" s="13"/>
    </row>
    <row r="69" spans="1:6" s="30" customFormat="1" ht="48" customHeight="1">
      <c r="A69" s="40"/>
      <c r="B69" s="62" t="s">
        <v>161</v>
      </c>
      <c r="C69" s="63"/>
      <c r="D69" s="2">
        <v>972</v>
      </c>
      <c r="E69" s="2">
        <v>812.01396</v>
      </c>
      <c r="F69" s="13"/>
    </row>
    <row r="70" spans="1:6" s="30" customFormat="1" ht="30" customHeight="1">
      <c r="A70" s="40"/>
      <c r="B70" s="64" t="s">
        <v>78</v>
      </c>
      <c r="C70" s="64"/>
      <c r="D70" s="2">
        <v>200</v>
      </c>
      <c r="E70" s="2">
        <v>199.2</v>
      </c>
      <c r="F70" s="13"/>
    </row>
    <row r="71" spans="1:6" s="30" customFormat="1" ht="17.25" customHeight="1">
      <c r="A71" s="42"/>
      <c r="B71" s="64" t="s">
        <v>189</v>
      </c>
      <c r="C71" s="64"/>
      <c r="D71" s="2">
        <v>300</v>
      </c>
      <c r="E71" s="2">
        <v>300</v>
      </c>
      <c r="F71" s="13"/>
    </row>
    <row r="72" spans="1:6" s="30" customFormat="1" ht="17.25" customHeight="1">
      <c r="A72" s="35" t="s">
        <v>110</v>
      </c>
      <c r="B72" s="65" t="s">
        <v>19</v>
      </c>
      <c r="C72" s="65"/>
      <c r="D72" s="3">
        <v>6788.1</v>
      </c>
      <c r="E72" s="3">
        <v>5321.24746</v>
      </c>
      <c r="F72" s="12">
        <v>609.56919</v>
      </c>
    </row>
    <row r="73" spans="1:6" s="30" customFormat="1" ht="30" customHeight="1">
      <c r="A73" s="35" t="s">
        <v>43</v>
      </c>
      <c r="B73" s="65" t="s">
        <v>44</v>
      </c>
      <c r="C73" s="65"/>
      <c r="D73" s="3">
        <v>1515.8</v>
      </c>
      <c r="E73" s="3">
        <v>663.18</v>
      </c>
      <c r="F73" s="12"/>
    </row>
    <row r="74" spans="1:6" s="30" customFormat="1" ht="18.75" customHeight="1">
      <c r="A74" s="78"/>
      <c r="B74" s="64" t="s">
        <v>45</v>
      </c>
      <c r="C74" s="64"/>
      <c r="D74" s="2">
        <v>965.8</v>
      </c>
      <c r="E74" s="6">
        <v>145.18</v>
      </c>
      <c r="F74" s="13"/>
    </row>
    <row r="75" spans="1:6" s="30" customFormat="1" ht="29.25" customHeight="1">
      <c r="A75" s="80"/>
      <c r="B75" s="64" t="s">
        <v>18</v>
      </c>
      <c r="C75" s="64"/>
      <c r="D75" s="2">
        <v>550</v>
      </c>
      <c r="E75" s="2">
        <v>518</v>
      </c>
      <c r="F75" s="13"/>
    </row>
    <row r="76" spans="1:6" s="30" customFormat="1" ht="16.5" customHeight="1">
      <c r="A76" s="35" t="s">
        <v>112</v>
      </c>
      <c r="B76" s="75" t="s">
        <v>101</v>
      </c>
      <c r="C76" s="75"/>
      <c r="D76" s="3">
        <v>1512.4197000000001</v>
      </c>
      <c r="E76" s="3">
        <v>201.42671</v>
      </c>
      <c r="F76" s="12">
        <v>99.47382</v>
      </c>
    </row>
    <row r="77" spans="1:6" s="30" customFormat="1" ht="15.75" customHeight="1">
      <c r="A77" s="29" t="s">
        <v>173</v>
      </c>
      <c r="B77" s="64" t="s">
        <v>174</v>
      </c>
      <c r="C77" s="64"/>
      <c r="D77" s="2">
        <v>35.2</v>
      </c>
      <c r="E77" s="2">
        <v>27.2</v>
      </c>
      <c r="F77" s="13"/>
    </row>
    <row r="78" spans="1:6" s="30" customFormat="1" ht="18" customHeight="1">
      <c r="A78" s="29" t="s">
        <v>124</v>
      </c>
      <c r="B78" s="64" t="s">
        <v>111</v>
      </c>
      <c r="C78" s="64"/>
      <c r="D78" s="2">
        <v>1477.2197</v>
      </c>
      <c r="E78" s="2">
        <v>174.2</v>
      </c>
      <c r="F78" s="13">
        <v>99.47382</v>
      </c>
    </row>
    <row r="79" spans="1:6" s="30" customFormat="1" ht="14.25" customHeight="1">
      <c r="A79" s="32" t="s">
        <v>113</v>
      </c>
      <c r="B79" s="103" t="s">
        <v>114</v>
      </c>
      <c r="C79" s="104"/>
      <c r="D79" s="3">
        <f>4796.51-42.5</f>
        <v>4754.01</v>
      </c>
      <c r="E79" s="3">
        <f>3433.01719-23.7</f>
        <v>3409.31719</v>
      </c>
      <c r="F79" s="12">
        <f>F87+F86+F81+F80</f>
        <v>1046.01669</v>
      </c>
    </row>
    <row r="80" spans="1:6" s="30" customFormat="1" ht="15.75" customHeight="1">
      <c r="A80" s="29" t="s">
        <v>85</v>
      </c>
      <c r="B80" s="64" t="s">
        <v>83</v>
      </c>
      <c r="C80" s="64"/>
      <c r="D80" s="2">
        <v>2148.4</v>
      </c>
      <c r="E80" s="2">
        <v>1528.2</v>
      </c>
      <c r="F80" s="13">
        <v>570.57407</v>
      </c>
    </row>
    <row r="81" spans="1:6" s="30" customFormat="1" ht="14.25" customHeight="1">
      <c r="A81" s="29" t="s">
        <v>86</v>
      </c>
      <c r="B81" s="64" t="s">
        <v>32</v>
      </c>
      <c r="C81" s="64"/>
      <c r="D81" s="2">
        <v>2205.4</v>
      </c>
      <c r="E81" s="2">
        <v>1661.8</v>
      </c>
      <c r="F81" s="13">
        <v>455.91653</v>
      </c>
    </row>
    <row r="82" spans="1:6" s="30" customFormat="1" ht="16.5" customHeight="1" hidden="1">
      <c r="A82" s="29" t="s">
        <v>158</v>
      </c>
      <c r="B82" s="64" t="s">
        <v>164</v>
      </c>
      <c r="C82" s="64"/>
      <c r="D82" s="2">
        <v>105</v>
      </c>
      <c r="E82" s="2">
        <v>20</v>
      </c>
      <c r="F82" s="13">
        <v>84.96</v>
      </c>
    </row>
    <row r="83" spans="1:6" s="30" customFormat="1" ht="15.75" customHeight="1" hidden="1">
      <c r="A83" s="29" t="s">
        <v>127</v>
      </c>
      <c r="B83" s="64" t="s">
        <v>27</v>
      </c>
      <c r="C83" s="64"/>
      <c r="D83" s="2">
        <v>208.2</v>
      </c>
      <c r="E83" s="2">
        <v>172.4</v>
      </c>
      <c r="F83" s="13">
        <v>0</v>
      </c>
    </row>
    <row r="84" spans="1:6" s="30" customFormat="1" ht="16.5" customHeight="1" hidden="1">
      <c r="A84" s="29" t="s">
        <v>143</v>
      </c>
      <c r="B84" s="64" t="s">
        <v>134</v>
      </c>
      <c r="C84" s="64"/>
      <c r="D84" s="2">
        <v>36</v>
      </c>
      <c r="E84" s="2" t="s">
        <v>68</v>
      </c>
      <c r="F84" s="13"/>
    </row>
    <row r="85" spans="1:6" s="30" customFormat="1" ht="14.25" customHeight="1" hidden="1">
      <c r="A85" s="29" t="s">
        <v>76</v>
      </c>
      <c r="B85" s="64" t="s">
        <v>75</v>
      </c>
      <c r="C85" s="64"/>
      <c r="D85" s="2">
        <v>9.21</v>
      </c>
      <c r="E85" s="2">
        <v>9.2</v>
      </c>
      <c r="F85" s="13"/>
    </row>
    <row r="86" spans="1:6" s="30" customFormat="1" ht="17.25" customHeight="1">
      <c r="A86" s="29" t="s">
        <v>141</v>
      </c>
      <c r="B86" s="64" t="s">
        <v>135</v>
      </c>
      <c r="C86" s="64"/>
      <c r="D86" s="2">
        <v>33.8</v>
      </c>
      <c r="E86" s="2">
        <v>17.78004</v>
      </c>
      <c r="F86" s="13">
        <v>12.32609</v>
      </c>
    </row>
    <row r="87" spans="1:6" s="30" customFormat="1" ht="15" customHeight="1">
      <c r="A87" s="29" t="s">
        <v>154</v>
      </c>
      <c r="B87" s="64" t="s">
        <v>155</v>
      </c>
      <c r="C87" s="64"/>
      <c r="D87" s="4">
        <v>8</v>
      </c>
      <c r="E87" s="4"/>
      <c r="F87" s="20">
        <v>7.2</v>
      </c>
    </row>
    <row r="88" spans="1:6" s="30" customFormat="1" ht="15.75" customHeight="1">
      <c r="A88" s="35" t="s">
        <v>115</v>
      </c>
      <c r="B88" s="75" t="s">
        <v>116</v>
      </c>
      <c r="C88" s="75"/>
      <c r="D88" s="3">
        <f>380.1-35.2</f>
        <v>344.90000000000003</v>
      </c>
      <c r="E88" s="3">
        <f>259.02227-30</f>
        <v>229.02227</v>
      </c>
      <c r="F88" s="12">
        <f>45.19781-5.2</f>
        <v>39.997809999999994</v>
      </c>
    </row>
    <row r="89" spans="1:6" s="30" customFormat="1" ht="15.75" customHeight="1">
      <c r="A89" s="29" t="s">
        <v>61</v>
      </c>
      <c r="B89" s="64" t="s">
        <v>38</v>
      </c>
      <c r="C89" s="64"/>
      <c r="D89" s="2">
        <v>120.2</v>
      </c>
      <c r="E89" s="2">
        <v>120.2</v>
      </c>
      <c r="F89" s="12"/>
    </row>
    <row r="90" spans="1:6" s="30" customFormat="1" ht="15.75" customHeight="1">
      <c r="A90" s="29" t="s">
        <v>142</v>
      </c>
      <c r="B90" s="64" t="s">
        <v>140</v>
      </c>
      <c r="C90" s="64"/>
      <c r="D90" s="2">
        <v>171.1</v>
      </c>
      <c r="E90" s="2">
        <v>85.72227</v>
      </c>
      <c r="F90" s="13">
        <v>9.523</v>
      </c>
    </row>
    <row r="91" spans="1:6" s="30" customFormat="1" ht="18" customHeight="1">
      <c r="A91" s="29" t="s">
        <v>125</v>
      </c>
      <c r="B91" s="64" t="s">
        <v>172</v>
      </c>
      <c r="C91" s="64"/>
      <c r="D91" s="2">
        <v>33.6</v>
      </c>
      <c r="E91" s="2">
        <v>3.1</v>
      </c>
      <c r="F91" s="13">
        <v>30.47481</v>
      </c>
    </row>
    <row r="92" spans="1:6" s="30" customFormat="1" ht="15.75" customHeight="1">
      <c r="A92" s="29" t="s">
        <v>151</v>
      </c>
      <c r="B92" s="64" t="s">
        <v>152</v>
      </c>
      <c r="C92" s="64"/>
      <c r="D92" s="2">
        <v>20</v>
      </c>
      <c r="E92" s="2">
        <v>20</v>
      </c>
      <c r="F92" s="13"/>
    </row>
    <row r="93" spans="1:6" s="30" customFormat="1" ht="16.5" customHeight="1">
      <c r="A93" s="35" t="s">
        <v>117</v>
      </c>
      <c r="B93" s="75" t="s">
        <v>118</v>
      </c>
      <c r="C93" s="75"/>
      <c r="D93" s="3">
        <f>1484.22708-10.7</f>
        <v>1473.5270799999998</v>
      </c>
      <c r="E93" s="3">
        <f>935.21-8.4</f>
        <v>926.8100000000001</v>
      </c>
      <c r="F93" s="12">
        <v>492.0864</v>
      </c>
    </row>
    <row r="94" spans="1:6" s="30" customFormat="1" ht="18" customHeight="1">
      <c r="A94" s="35" t="s">
        <v>46</v>
      </c>
      <c r="B94" s="65" t="s">
        <v>47</v>
      </c>
      <c r="C94" s="65"/>
      <c r="D94" s="5">
        <v>513.5270800000001</v>
      </c>
      <c r="E94" s="5">
        <v>487.49</v>
      </c>
      <c r="F94" s="21">
        <v>0</v>
      </c>
    </row>
    <row r="95" spans="1:6" s="30" customFormat="1" ht="17.25" customHeight="1">
      <c r="A95" s="29" t="s">
        <v>48</v>
      </c>
      <c r="B95" s="64" t="s">
        <v>49</v>
      </c>
      <c r="C95" s="64"/>
      <c r="D95" s="2">
        <v>99</v>
      </c>
      <c r="E95" s="2">
        <v>99</v>
      </c>
      <c r="F95" s="13">
        <v>0</v>
      </c>
    </row>
    <row r="96" spans="1:6" s="30" customFormat="1" ht="17.25" customHeight="1">
      <c r="A96" s="29" t="s">
        <v>50</v>
      </c>
      <c r="B96" s="64" t="s">
        <v>14</v>
      </c>
      <c r="C96" s="64"/>
      <c r="D96" s="2">
        <v>414.52708</v>
      </c>
      <c r="E96" s="2">
        <v>388.49</v>
      </c>
      <c r="F96" s="13">
        <v>0</v>
      </c>
    </row>
    <row r="97" spans="1:6" s="30" customFormat="1" ht="17.25" customHeight="1">
      <c r="A97" s="35" t="s">
        <v>108</v>
      </c>
      <c r="B97" s="65" t="s">
        <v>109</v>
      </c>
      <c r="C97" s="65"/>
      <c r="D97" s="3">
        <v>960</v>
      </c>
      <c r="E97" s="3">
        <v>439.32</v>
      </c>
      <c r="F97" s="12">
        <v>492.0864</v>
      </c>
    </row>
    <row r="98" spans="1:6" s="30" customFormat="1" ht="17.25" customHeight="1">
      <c r="A98" s="29" t="s">
        <v>162</v>
      </c>
      <c r="B98" s="66" t="s">
        <v>81</v>
      </c>
      <c r="C98" s="66"/>
      <c r="D98" s="2">
        <v>960</v>
      </c>
      <c r="E98" s="2">
        <v>439.32</v>
      </c>
      <c r="F98" s="13">
        <v>492.0864</v>
      </c>
    </row>
    <row r="99" spans="1:6" s="30" customFormat="1" ht="31.5" customHeight="1">
      <c r="A99" s="47"/>
      <c r="B99" s="64" t="s">
        <v>9</v>
      </c>
      <c r="C99" s="64"/>
      <c r="D99" s="2">
        <v>960</v>
      </c>
      <c r="E99" s="6">
        <v>439.32</v>
      </c>
      <c r="F99" s="50">
        <v>492.0864</v>
      </c>
    </row>
    <row r="100" spans="1:6" s="30" customFormat="1" ht="18.75" customHeight="1">
      <c r="A100" s="35" t="s">
        <v>121</v>
      </c>
      <c r="B100" s="72" t="s">
        <v>103</v>
      </c>
      <c r="C100" s="72"/>
      <c r="D100" s="3">
        <f>7120.7-21.7</f>
        <v>7099</v>
      </c>
      <c r="E100" s="3">
        <f>4028.4-19.1</f>
        <v>4009.3</v>
      </c>
      <c r="F100" s="12">
        <f>F101+F102+F103+F104+F105</f>
        <v>2588.6046900000006</v>
      </c>
    </row>
    <row r="101" spans="1:6" s="30" customFormat="1" ht="18" customHeight="1">
      <c r="A101" s="29" t="s">
        <v>95</v>
      </c>
      <c r="B101" s="64" t="s">
        <v>89</v>
      </c>
      <c r="C101" s="64"/>
      <c r="D101" s="2">
        <v>3306.814</v>
      </c>
      <c r="E101" s="2">
        <v>1782.5</v>
      </c>
      <c r="F101" s="13">
        <v>1522.6140200000002</v>
      </c>
    </row>
    <row r="102" spans="1:6" s="30" customFormat="1" ht="17.25" customHeight="1">
      <c r="A102" s="29" t="s">
        <v>99</v>
      </c>
      <c r="B102" s="64" t="s">
        <v>77</v>
      </c>
      <c r="C102" s="64"/>
      <c r="D102" s="2">
        <v>1020</v>
      </c>
      <c r="E102" s="2">
        <v>258.9</v>
      </c>
      <c r="F102" s="13">
        <v>271.86494</v>
      </c>
    </row>
    <row r="103" spans="1:6" s="30" customFormat="1" ht="18" customHeight="1">
      <c r="A103" s="29" t="s">
        <v>90</v>
      </c>
      <c r="B103" s="64" t="s">
        <v>34</v>
      </c>
      <c r="C103" s="64"/>
      <c r="D103" s="2">
        <v>1565</v>
      </c>
      <c r="E103" s="2">
        <v>1079.1</v>
      </c>
      <c r="F103" s="13">
        <v>483.98760000000004</v>
      </c>
    </row>
    <row r="104" spans="1:6" s="30" customFormat="1" ht="16.5" customHeight="1">
      <c r="A104" s="29" t="s">
        <v>131</v>
      </c>
      <c r="B104" s="64" t="s">
        <v>51</v>
      </c>
      <c r="C104" s="64"/>
      <c r="D104" s="2">
        <v>163.1</v>
      </c>
      <c r="E104" s="2">
        <v>118.6</v>
      </c>
      <c r="F104" s="13">
        <v>44.54244</v>
      </c>
    </row>
    <row r="105" spans="1:6" s="30" customFormat="1" ht="18.75" customHeight="1">
      <c r="A105" s="29" t="s">
        <v>153</v>
      </c>
      <c r="B105" s="64" t="s">
        <v>176</v>
      </c>
      <c r="C105" s="64"/>
      <c r="D105" s="2">
        <v>1043.972</v>
      </c>
      <c r="E105" s="2">
        <v>770.2</v>
      </c>
      <c r="F105" s="13">
        <v>265.59569</v>
      </c>
    </row>
    <row r="106" spans="1:6" s="30" customFormat="1" ht="18" customHeight="1">
      <c r="A106" s="35" t="s">
        <v>119</v>
      </c>
      <c r="B106" s="75" t="s">
        <v>120</v>
      </c>
      <c r="C106" s="75"/>
      <c r="D106" s="3">
        <f>240.8329-18.8</f>
        <v>222.03289999999998</v>
      </c>
      <c r="E106" s="3">
        <f>139.1-18.8</f>
        <v>120.3</v>
      </c>
      <c r="F106" s="12">
        <f>F107+F111</f>
        <v>8.53898</v>
      </c>
    </row>
    <row r="107" spans="1:6" s="30" customFormat="1" ht="19.5" customHeight="1">
      <c r="A107" s="35" t="s">
        <v>91</v>
      </c>
      <c r="B107" s="67" t="s">
        <v>92</v>
      </c>
      <c r="C107" s="68"/>
      <c r="D107" s="3">
        <v>162.03289999999998</v>
      </c>
      <c r="E107" s="3">
        <v>120.4</v>
      </c>
      <c r="F107" s="12">
        <f>F110</f>
        <v>4.33898</v>
      </c>
    </row>
    <row r="108" spans="1:6" s="30" customFormat="1" ht="16.5" customHeight="1">
      <c r="A108" s="29" t="s">
        <v>132</v>
      </c>
      <c r="B108" s="66" t="s">
        <v>149</v>
      </c>
      <c r="C108" s="66"/>
      <c r="D108" s="2">
        <v>54</v>
      </c>
      <c r="E108" s="2">
        <v>54</v>
      </c>
      <c r="F108" s="13"/>
    </row>
    <row r="109" spans="1:6" s="30" customFormat="1" ht="17.25" customHeight="1">
      <c r="A109" s="29" t="s">
        <v>128</v>
      </c>
      <c r="B109" s="66" t="s">
        <v>150</v>
      </c>
      <c r="C109" s="66"/>
      <c r="D109" s="2">
        <v>44.8</v>
      </c>
      <c r="E109" s="2">
        <v>44.8</v>
      </c>
      <c r="F109" s="13"/>
    </row>
    <row r="110" spans="1:6" s="30" customFormat="1" ht="17.25" customHeight="1">
      <c r="A110" s="29" t="s">
        <v>93</v>
      </c>
      <c r="B110" s="66" t="s">
        <v>130</v>
      </c>
      <c r="C110" s="66"/>
      <c r="D110" s="2">
        <v>63.2329</v>
      </c>
      <c r="E110" s="2">
        <v>21.6</v>
      </c>
      <c r="F110" s="13">
        <v>4.33898</v>
      </c>
    </row>
    <row r="111" spans="1:6" s="30" customFormat="1" ht="16.5" customHeight="1">
      <c r="A111" s="35" t="s">
        <v>108</v>
      </c>
      <c r="B111" s="65" t="s">
        <v>109</v>
      </c>
      <c r="C111" s="65"/>
      <c r="D111" s="3">
        <v>60</v>
      </c>
      <c r="E111" s="3">
        <v>0</v>
      </c>
      <c r="F111" s="12">
        <v>4.2</v>
      </c>
    </row>
    <row r="112" spans="1:6" s="30" customFormat="1" ht="30" customHeight="1">
      <c r="A112" s="29" t="s">
        <v>175</v>
      </c>
      <c r="B112" s="64" t="s">
        <v>29</v>
      </c>
      <c r="C112" s="64"/>
      <c r="D112" s="2">
        <v>60</v>
      </c>
      <c r="E112" s="2">
        <v>0</v>
      </c>
      <c r="F112" s="13">
        <v>4.2</v>
      </c>
    </row>
    <row r="113" spans="1:6" s="30" customFormat="1" ht="18" customHeight="1">
      <c r="A113" s="35" t="s">
        <v>183</v>
      </c>
      <c r="B113" s="75" t="s">
        <v>184</v>
      </c>
      <c r="C113" s="75"/>
      <c r="D113" s="3">
        <f>D114</f>
        <v>369.20192</v>
      </c>
      <c r="E113" s="3">
        <f>E114</f>
        <v>211.24</v>
      </c>
      <c r="F113" s="3">
        <f>F114</f>
        <v>0</v>
      </c>
    </row>
    <row r="114" spans="1:6" s="30" customFormat="1" ht="19.5" customHeight="1">
      <c r="A114" s="29" t="s">
        <v>124</v>
      </c>
      <c r="B114" s="64" t="s">
        <v>190</v>
      </c>
      <c r="C114" s="64" t="s">
        <v>102</v>
      </c>
      <c r="D114" s="2">
        <v>369.20192</v>
      </c>
      <c r="E114" s="2">
        <v>211.24</v>
      </c>
      <c r="F114" s="13"/>
    </row>
    <row r="115" spans="1:6" s="30" customFormat="1" ht="18.75" customHeight="1">
      <c r="A115" s="35" t="s">
        <v>136</v>
      </c>
      <c r="B115" s="75" t="s">
        <v>137</v>
      </c>
      <c r="C115" s="75"/>
      <c r="D115" s="3">
        <v>705.78</v>
      </c>
      <c r="E115" s="3">
        <v>315.68</v>
      </c>
      <c r="F115" s="12">
        <v>69.58959999999999</v>
      </c>
    </row>
    <row r="116" spans="1:6" s="46" customFormat="1" ht="18" customHeight="1">
      <c r="A116" s="35" t="s">
        <v>138</v>
      </c>
      <c r="B116" s="65" t="s">
        <v>139</v>
      </c>
      <c r="C116" s="65"/>
      <c r="D116" s="3">
        <v>705.78</v>
      </c>
      <c r="E116" s="3">
        <v>315.68</v>
      </c>
      <c r="F116" s="12">
        <v>69.58959999999999</v>
      </c>
    </row>
    <row r="117" spans="1:6" s="30" customFormat="1" ht="18.75" customHeight="1">
      <c r="A117" s="36"/>
      <c r="B117" s="64" t="s">
        <v>157</v>
      </c>
      <c r="C117" s="64"/>
      <c r="D117" s="2">
        <v>219.4</v>
      </c>
      <c r="E117" s="2">
        <v>200</v>
      </c>
      <c r="F117" s="13">
        <v>49.5896</v>
      </c>
    </row>
    <row r="118" spans="1:6" s="30" customFormat="1" ht="30" customHeight="1">
      <c r="A118" s="37"/>
      <c r="B118" s="64" t="s">
        <v>60</v>
      </c>
      <c r="C118" s="64"/>
      <c r="D118" s="2">
        <v>65.7</v>
      </c>
      <c r="E118" s="2"/>
      <c r="F118" s="13">
        <v>20</v>
      </c>
    </row>
    <row r="119" spans="1:6" s="30" customFormat="1" ht="29.25" customHeight="1">
      <c r="A119" s="37"/>
      <c r="B119" s="64" t="s">
        <v>69</v>
      </c>
      <c r="C119" s="64"/>
      <c r="D119" s="2">
        <v>95</v>
      </c>
      <c r="E119" s="2"/>
      <c r="F119" s="13"/>
    </row>
    <row r="120" spans="1:6" s="30" customFormat="1" ht="16.5" customHeight="1">
      <c r="A120" s="37"/>
      <c r="B120" s="64" t="s">
        <v>156</v>
      </c>
      <c r="C120" s="64"/>
      <c r="D120" s="2">
        <v>10</v>
      </c>
      <c r="E120" s="2"/>
      <c r="F120" s="13"/>
    </row>
    <row r="121" spans="1:6" s="30" customFormat="1" ht="32.25" customHeight="1">
      <c r="A121" s="37"/>
      <c r="B121" s="71" t="s">
        <v>7</v>
      </c>
      <c r="C121" s="71"/>
      <c r="D121" s="2">
        <v>115.68</v>
      </c>
      <c r="E121" s="2">
        <v>115.68</v>
      </c>
      <c r="F121" s="13"/>
    </row>
    <row r="122" spans="1:6" s="30" customFormat="1" ht="16.5" customHeight="1">
      <c r="A122" s="38"/>
      <c r="B122" s="71" t="s">
        <v>39</v>
      </c>
      <c r="C122" s="71"/>
      <c r="D122" s="2">
        <v>200</v>
      </c>
      <c r="E122" s="2"/>
      <c r="F122" s="13"/>
    </row>
    <row r="123" spans="1:6" s="30" customFormat="1" ht="18" customHeight="1">
      <c r="A123" s="35" t="s">
        <v>146</v>
      </c>
      <c r="B123" s="72" t="s">
        <v>13</v>
      </c>
      <c r="C123" s="72"/>
      <c r="D123" s="3">
        <v>284.9</v>
      </c>
      <c r="E123" s="3">
        <v>281.89844</v>
      </c>
      <c r="F123" s="12">
        <v>0</v>
      </c>
    </row>
    <row r="124" spans="1:6" s="30" customFormat="1" ht="16.5" customHeight="1">
      <c r="A124" s="29" t="s">
        <v>67</v>
      </c>
      <c r="B124" s="71" t="s">
        <v>35</v>
      </c>
      <c r="C124" s="71"/>
      <c r="D124" s="7">
        <v>164.9</v>
      </c>
      <c r="E124" s="2">
        <v>161.9</v>
      </c>
      <c r="F124" s="13"/>
    </row>
    <row r="125" spans="1:6" s="30" customFormat="1" ht="34.5" customHeight="1">
      <c r="A125" s="78" t="s">
        <v>56</v>
      </c>
      <c r="B125" s="86" t="s">
        <v>186</v>
      </c>
      <c r="C125" s="77"/>
      <c r="D125" s="7">
        <v>120</v>
      </c>
      <c r="E125" s="7">
        <v>119.99844</v>
      </c>
      <c r="F125" s="23"/>
    </row>
    <row r="126" spans="1:6" s="30" customFormat="1" ht="29.25" customHeight="1">
      <c r="A126" s="79"/>
      <c r="B126" s="90" t="s">
        <v>57</v>
      </c>
      <c r="C126" s="91"/>
      <c r="D126" s="57">
        <v>60</v>
      </c>
      <c r="E126" s="57">
        <v>60</v>
      </c>
      <c r="F126" s="58"/>
    </row>
    <row r="127" spans="1:6" s="30" customFormat="1" ht="18" customHeight="1">
      <c r="A127" s="80"/>
      <c r="B127" s="92" t="s">
        <v>187</v>
      </c>
      <c r="C127" s="93"/>
      <c r="D127" s="10">
        <v>60</v>
      </c>
      <c r="E127" s="10">
        <v>60</v>
      </c>
      <c r="F127" s="24"/>
    </row>
    <row r="128" spans="1:6" s="30" customFormat="1" ht="17.25" customHeight="1">
      <c r="A128" s="35" t="s">
        <v>122</v>
      </c>
      <c r="B128" s="72" t="s">
        <v>36</v>
      </c>
      <c r="C128" s="72"/>
      <c r="D128" s="8">
        <f>D129</f>
        <v>2000</v>
      </c>
      <c r="E128" s="3">
        <f>E129</f>
        <v>2000</v>
      </c>
      <c r="F128" s="12">
        <v>0</v>
      </c>
    </row>
    <row r="129" spans="1:6" s="30" customFormat="1" ht="48.75" customHeight="1">
      <c r="A129" s="29" t="s">
        <v>66</v>
      </c>
      <c r="B129" s="71" t="s">
        <v>25</v>
      </c>
      <c r="C129" s="71"/>
      <c r="D129" s="2">
        <v>2000</v>
      </c>
      <c r="E129" s="2">
        <v>2000</v>
      </c>
      <c r="F129" s="12">
        <v>0</v>
      </c>
    </row>
    <row r="130" spans="1:8" ht="21.75" customHeight="1">
      <c r="A130" s="47" t="s">
        <v>124</v>
      </c>
      <c r="B130" s="88" t="s">
        <v>185</v>
      </c>
      <c r="C130" s="88" t="s">
        <v>102</v>
      </c>
      <c r="D130" s="9">
        <f>608.78592-D114</f>
        <v>239.58400000000006</v>
      </c>
      <c r="E130" s="9">
        <f>332.33164-211.24</f>
        <v>121.09163999999998</v>
      </c>
      <c r="F130" s="25">
        <v>16.49998</v>
      </c>
      <c r="G130" s="19"/>
      <c r="H130" s="18"/>
    </row>
    <row r="131" spans="1:8" ht="15.75">
      <c r="A131" s="29" t="s">
        <v>52</v>
      </c>
      <c r="B131" s="69" t="s">
        <v>22</v>
      </c>
      <c r="C131" s="70"/>
      <c r="D131" s="3">
        <f>640-150</f>
        <v>490</v>
      </c>
      <c r="E131" s="3">
        <v>95</v>
      </c>
      <c r="F131" s="13"/>
      <c r="G131" s="18"/>
      <c r="H131" s="18"/>
    </row>
    <row r="132" spans="1:8" ht="16.5" customHeight="1">
      <c r="A132" s="81"/>
      <c r="B132" s="71" t="s">
        <v>58</v>
      </c>
      <c r="C132" s="71"/>
      <c r="D132" s="2">
        <v>30</v>
      </c>
      <c r="E132" s="2">
        <v>30</v>
      </c>
      <c r="F132" s="13"/>
      <c r="G132" s="18"/>
      <c r="H132" s="18"/>
    </row>
    <row r="133" spans="1:8" ht="15.75" customHeight="1" thickBot="1">
      <c r="A133" s="82"/>
      <c r="B133" s="87" t="s">
        <v>30</v>
      </c>
      <c r="C133" s="87"/>
      <c r="D133" s="11">
        <f>610-150</f>
        <v>460</v>
      </c>
      <c r="E133" s="11">
        <v>65</v>
      </c>
      <c r="F133" s="22"/>
      <c r="G133" s="18"/>
      <c r="H133" s="18"/>
    </row>
    <row r="134" spans="1:8" ht="33.75" customHeight="1" thickBot="1">
      <c r="A134" s="16"/>
      <c r="B134" s="84" t="s">
        <v>182</v>
      </c>
      <c r="C134" s="85"/>
      <c r="D134" s="17">
        <f>D130+D131+D128+D123+D115+D106+D100+D93+D88+D79+D76+D61+D4+D113</f>
        <v>75819.16843</v>
      </c>
      <c r="E134" s="17">
        <f>E130+E131+E128+E123+E115+E106+E100+E93+E88+E79+E76+E61+E4+E113</f>
        <v>41938.6835699999</v>
      </c>
      <c r="F134" s="17">
        <f>F130+F131+F128+F123+F115+F106+F100+F93+F88+F79+F76+F61+F4+F113</f>
        <v>9095.953730000001</v>
      </c>
      <c r="G134" s="19"/>
      <c r="H134" s="18"/>
    </row>
    <row r="135" s="30" customFormat="1" ht="14.25" customHeight="1"/>
    <row r="136" spans="1:2" s="30" customFormat="1" ht="15.75">
      <c r="A136" s="83"/>
      <c r="B136" s="83"/>
    </row>
    <row r="137" spans="1:6" s="30" customFormat="1" ht="14.25" customHeight="1">
      <c r="A137" s="83"/>
      <c r="B137" s="83"/>
      <c r="D137" s="89"/>
      <c r="E137" s="89"/>
      <c r="F137" s="89"/>
    </row>
    <row r="138" s="30" customFormat="1" ht="15"/>
    <row r="139" s="30" customFormat="1" ht="15"/>
    <row r="140" s="30" customFormat="1" ht="15"/>
    <row r="141" s="30" customFormat="1" ht="15"/>
    <row r="142" s="30" customFormat="1" ht="15"/>
    <row r="143" s="30" customFormat="1" ht="15"/>
    <row r="144" s="30" customFormat="1" ht="15"/>
    <row r="145" s="30" customFormat="1" ht="15"/>
    <row r="146" s="30" customFormat="1" ht="15"/>
    <row r="147" s="30" customFormat="1" ht="15"/>
    <row r="148" s="30" customFormat="1" ht="15"/>
    <row r="149" s="30" customFormat="1" ht="15"/>
    <row r="150" s="30" customFormat="1" ht="15"/>
    <row r="151" s="30" customFormat="1" ht="15"/>
    <row r="152" s="30" customFormat="1" ht="15"/>
    <row r="153" s="30" customFormat="1" ht="15"/>
    <row r="154" s="30" customFormat="1" ht="15"/>
    <row r="155" s="30" customFormat="1" ht="15"/>
    <row r="156" s="30" customFormat="1" ht="15"/>
    <row r="157" s="30" customFormat="1" ht="15"/>
    <row r="158" s="30" customFormat="1" ht="15"/>
    <row r="159" s="30" customFormat="1" ht="15"/>
    <row r="160" s="30" customFormat="1" ht="15"/>
    <row r="161" s="30" customFormat="1" ht="15"/>
    <row r="162" s="30" customFormat="1" ht="15"/>
    <row r="163" s="30" customFormat="1" ht="15"/>
    <row r="164" s="30" customFormat="1" ht="15"/>
    <row r="165" s="30" customFormat="1" ht="15"/>
    <row r="166" s="30" customFormat="1" ht="15"/>
    <row r="167" s="30" customFormat="1" ht="15"/>
    <row r="168" s="30" customFormat="1" ht="15"/>
    <row r="169" s="30" customFormat="1" ht="15"/>
    <row r="170" s="30" customFormat="1" ht="15"/>
    <row r="171" s="30" customFormat="1" ht="15"/>
    <row r="172" s="30" customFormat="1" ht="15"/>
    <row r="173" s="30" customFormat="1" ht="15"/>
    <row r="174" s="30" customFormat="1" ht="15"/>
    <row r="175" s="30" customFormat="1" ht="15"/>
    <row r="176" s="30" customFormat="1" ht="15"/>
    <row r="177" s="30" customFormat="1" ht="15"/>
    <row r="178" s="30" customFormat="1" ht="15"/>
    <row r="179" s="30" customFormat="1" ht="15"/>
    <row r="180" s="30" customFormat="1" ht="15"/>
    <row r="181" s="30" customFormat="1" ht="15"/>
    <row r="182" s="30" customFormat="1" ht="15"/>
    <row r="183" s="30" customFormat="1" ht="15"/>
    <row r="184" s="30" customFormat="1" ht="15"/>
    <row r="185" s="30" customFormat="1" ht="15"/>
    <row r="186" s="30" customFormat="1" ht="15"/>
    <row r="187" s="30" customFormat="1" ht="15"/>
    <row r="188" s="30" customFormat="1" ht="15"/>
    <row r="189" s="30" customFormat="1" ht="15"/>
    <row r="190" s="30" customFormat="1" ht="15"/>
    <row r="191" s="30" customFormat="1" ht="15"/>
    <row r="192" s="30" customFormat="1" ht="15"/>
    <row r="193" s="30" customFormat="1" ht="15"/>
    <row r="194" s="30" customFormat="1" ht="15"/>
    <row r="195" s="30" customFormat="1" ht="15"/>
    <row r="196" s="30" customFormat="1" ht="15"/>
    <row r="197" s="30" customFormat="1" ht="15"/>
    <row r="198" s="30" customFormat="1" ht="15"/>
    <row r="199" s="30" customFormat="1" ht="15"/>
    <row r="200" s="30" customFormat="1" ht="15"/>
    <row r="201" s="30" customFormat="1" ht="15"/>
    <row r="202" s="30" customFormat="1" ht="15"/>
    <row r="203" s="30" customFormat="1" ht="15"/>
    <row r="204" s="30" customFormat="1" ht="15"/>
    <row r="205" s="30" customFormat="1" ht="15"/>
    <row r="206" s="30" customFormat="1" ht="15"/>
    <row r="207" s="30" customFormat="1" ht="15"/>
    <row r="208" s="30" customFormat="1" ht="15"/>
    <row r="209" s="30" customFormat="1" ht="15"/>
    <row r="210" s="30" customFormat="1" ht="15"/>
    <row r="211" s="30" customFormat="1" ht="15"/>
    <row r="212" s="30" customFormat="1" ht="15"/>
    <row r="213" s="30" customFormat="1" ht="15"/>
    <row r="214" s="30" customFormat="1" ht="15"/>
    <row r="215" s="30" customFormat="1" ht="15"/>
    <row r="216" s="30" customFormat="1" ht="15"/>
    <row r="217" s="30" customFormat="1" ht="15"/>
    <row r="218" s="30" customFormat="1" ht="15"/>
    <row r="219" s="30" customFormat="1" ht="15"/>
    <row r="220" s="30" customFormat="1" ht="15"/>
    <row r="221" s="30" customFormat="1" ht="15"/>
    <row r="222" s="30" customFormat="1" ht="15"/>
    <row r="223" s="30" customFormat="1" ht="15"/>
    <row r="224" s="30" customFormat="1" ht="15"/>
    <row r="225" s="30" customFormat="1" ht="15"/>
    <row r="226" s="30" customFormat="1" ht="15"/>
    <row r="227" s="30" customFormat="1" ht="15"/>
    <row r="228" s="30" customFormat="1" ht="15"/>
    <row r="229" s="30" customFormat="1" ht="15"/>
    <row r="230" s="30" customFormat="1" ht="15"/>
    <row r="231" s="30" customFormat="1" ht="15"/>
    <row r="232" s="30" customFormat="1" ht="15"/>
    <row r="233" s="30" customFormat="1" ht="15"/>
    <row r="234" s="30" customFormat="1" ht="15"/>
    <row r="235" s="30" customFormat="1" ht="15"/>
    <row r="236" s="30" customFormat="1" ht="15"/>
    <row r="237" s="30" customFormat="1" ht="15"/>
    <row r="238" s="30" customFormat="1" ht="15"/>
    <row r="239" s="30" customFormat="1" ht="15"/>
    <row r="240" s="30" customFormat="1" ht="15"/>
    <row r="241" s="30" customFormat="1" ht="15"/>
  </sheetData>
  <sheetProtection/>
  <mergeCells count="143">
    <mergeCell ref="B93:C93"/>
    <mergeCell ref="B95:C95"/>
    <mergeCell ref="B89:C89"/>
    <mergeCell ref="B87:C87"/>
    <mergeCell ref="B88:C88"/>
    <mergeCell ref="B36:C36"/>
    <mergeCell ref="B57:C57"/>
    <mergeCell ref="B42:C42"/>
    <mergeCell ref="B43:C43"/>
    <mergeCell ref="B4:C4"/>
    <mergeCell ref="B27:C27"/>
    <mergeCell ref="B79:C79"/>
    <mergeCell ref="D2:D3"/>
    <mergeCell ref="F2:F3"/>
    <mergeCell ref="E2:E3"/>
    <mergeCell ref="B61:C61"/>
    <mergeCell ref="B64:C64"/>
    <mergeCell ref="B56:C56"/>
    <mergeCell ref="B33:C33"/>
    <mergeCell ref="B34:C34"/>
    <mergeCell ref="B35:C35"/>
    <mergeCell ref="B38:C38"/>
    <mergeCell ref="B6:C6"/>
    <mergeCell ref="B13:C13"/>
    <mergeCell ref="B7:C7"/>
    <mergeCell ref="B8:C8"/>
    <mergeCell ref="B12:C12"/>
    <mergeCell ref="C2:C3"/>
    <mergeCell ref="B17:C17"/>
    <mergeCell ref="B15:C15"/>
    <mergeCell ref="B19:C19"/>
    <mergeCell ref="B16:C16"/>
    <mergeCell ref="B9:C9"/>
    <mergeCell ref="B14:C14"/>
    <mergeCell ref="B10:C10"/>
    <mergeCell ref="B31:C31"/>
    <mergeCell ref="B32:C32"/>
    <mergeCell ref="B21:C21"/>
    <mergeCell ref="B23:C23"/>
    <mergeCell ref="B20:C20"/>
    <mergeCell ref="B18:C18"/>
    <mergeCell ref="B100:C100"/>
    <mergeCell ref="B96:C96"/>
    <mergeCell ref="B99:C99"/>
    <mergeCell ref="B81:C81"/>
    <mergeCell ref="B94:C94"/>
    <mergeCell ref="B82:C82"/>
    <mergeCell ref="B85:C85"/>
    <mergeCell ref="B86:C86"/>
    <mergeCell ref="B91:C91"/>
    <mergeCell ref="B97:C97"/>
    <mergeCell ref="B112:C112"/>
    <mergeCell ref="B116:C116"/>
    <mergeCell ref="B118:C118"/>
    <mergeCell ref="B119:C119"/>
    <mergeCell ref="B113:C113"/>
    <mergeCell ref="B114:C114"/>
    <mergeCell ref="B75:C75"/>
    <mergeCell ref="B50:C50"/>
    <mergeCell ref="B39:C39"/>
    <mergeCell ref="B5:C5"/>
    <mergeCell ref="B58:C58"/>
    <mergeCell ref="B52:C52"/>
    <mergeCell ref="B54:C54"/>
    <mergeCell ref="B37:C37"/>
    <mergeCell ref="B25:C25"/>
    <mergeCell ref="B26:C26"/>
    <mergeCell ref="A44:A45"/>
    <mergeCell ref="B53:C53"/>
    <mergeCell ref="B51:C51"/>
    <mergeCell ref="B55:C55"/>
    <mergeCell ref="B48:C48"/>
    <mergeCell ref="A1:F1"/>
    <mergeCell ref="B11:C11"/>
    <mergeCell ref="B24:C24"/>
    <mergeCell ref="B29:C29"/>
    <mergeCell ref="B30:C30"/>
    <mergeCell ref="B59:C59"/>
    <mergeCell ref="B22:C22"/>
    <mergeCell ref="B45:C45"/>
    <mergeCell ref="B46:C46"/>
    <mergeCell ref="B47:C47"/>
    <mergeCell ref="B40:C40"/>
    <mergeCell ref="B49:C49"/>
    <mergeCell ref="B44:C44"/>
    <mergeCell ref="B28:C28"/>
    <mergeCell ref="B41:C41"/>
    <mergeCell ref="D137:F137"/>
    <mergeCell ref="A74:A75"/>
    <mergeCell ref="B62:C62"/>
    <mergeCell ref="B72:C72"/>
    <mergeCell ref="B63:C63"/>
    <mergeCell ref="B67:C67"/>
    <mergeCell ref="B68:C68"/>
    <mergeCell ref="B66:C66"/>
    <mergeCell ref="B126:C126"/>
    <mergeCell ref="B127:C127"/>
    <mergeCell ref="A125:A127"/>
    <mergeCell ref="A132:A133"/>
    <mergeCell ref="A136:B136"/>
    <mergeCell ref="A137:B137"/>
    <mergeCell ref="B128:C128"/>
    <mergeCell ref="B134:C134"/>
    <mergeCell ref="B129:C129"/>
    <mergeCell ref="B125:C125"/>
    <mergeCell ref="B133:C133"/>
    <mergeCell ref="B130:C130"/>
    <mergeCell ref="B60:C60"/>
    <mergeCell ref="B109:C109"/>
    <mergeCell ref="B120:C120"/>
    <mergeCell ref="B117:C117"/>
    <mergeCell ref="B115:C115"/>
    <mergeCell ref="B105:C105"/>
    <mergeCell ref="B110:C110"/>
    <mergeCell ref="B106:C106"/>
    <mergeCell ref="B108:C108"/>
    <mergeCell ref="B65:C65"/>
    <mergeCell ref="B131:C131"/>
    <mergeCell ref="B132:C132"/>
    <mergeCell ref="B124:C124"/>
    <mergeCell ref="B121:C121"/>
    <mergeCell ref="B122:C122"/>
    <mergeCell ref="B123:C123"/>
    <mergeCell ref="B111:C111"/>
    <mergeCell ref="B92:C92"/>
    <mergeCell ref="B83:C83"/>
    <mergeCell ref="B84:C84"/>
    <mergeCell ref="B103:C103"/>
    <mergeCell ref="B102:C102"/>
    <mergeCell ref="B98:C98"/>
    <mergeCell ref="B101:C101"/>
    <mergeCell ref="B104:C104"/>
    <mergeCell ref="B107:C107"/>
    <mergeCell ref="B69:C69"/>
    <mergeCell ref="B71:C71"/>
    <mergeCell ref="B70:C70"/>
    <mergeCell ref="B90:C90"/>
    <mergeCell ref="B74:C74"/>
    <mergeCell ref="B73:C73"/>
    <mergeCell ref="B77:C77"/>
    <mergeCell ref="B78:C78"/>
    <mergeCell ref="B80:C80"/>
    <mergeCell ref="B76:C76"/>
  </mergeCells>
  <printOptions/>
  <pageMargins left="0.32" right="0.21" top="0.3" bottom="0.2" header="0.29" footer="0.22"/>
  <pageSetup fitToHeight="9" horizontalDpi="600" verticalDpi="600" orientation="portrait" paperSize="9" scale="85" r:id="rId1"/>
  <rowBreaks count="2" manualBreakCount="2">
    <brk id="45" max="21" man="1"/>
    <brk id="9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Shumeyko_T</cp:lastModifiedBy>
  <cp:lastPrinted>2015-02-23T14:13:59Z</cp:lastPrinted>
  <dcterms:created xsi:type="dcterms:W3CDTF">1996-10-08T23:32:33Z</dcterms:created>
  <dcterms:modified xsi:type="dcterms:W3CDTF">2015-02-27T12:20:21Z</dcterms:modified>
  <cp:category/>
  <cp:version/>
  <cp:contentType/>
  <cp:contentStatus/>
</cp:coreProperties>
</file>