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55" windowWidth="10560" windowHeight="6150" activeTab="0"/>
  </bookViews>
  <sheets>
    <sheet name="2010_по_галузям (2)" sheetId="1" r:id="rId1"/>
    <sheet name="Лист1" sheetId="2" r:id="rId2"/>
    <sheet name="2010_по_галузям" sheetId="3" r:id="rId3"/>
  </sheets>
  <definedNames>
    <definedName name="_xlnm.Print_Titles" localSheetId="2">'2010_по_галузям'!$6:$7</definedName>
    <definedName name="_xlnm.Print_Titles" localSheetId="0">'2010_по_галузям (2)'!$12:$12</definedName>
  </definedNames>
  <calcPr fullCalcOnLoad="1"/>
</workbook>
</file>

<file path=xl/sharedStrings.xml><?xml version="1.0" encoding="utf-8"?>
<sst xmlns="http://schemas.openxmlformats.org/spreadsheetml/2006/main" count="1227" uniqueCount="540">
  <si>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</si>
  <si>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</si>
  <si>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</si>
  <si>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</si>
  <si>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</si>
  <si>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</si>
  <si>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</si>
  <si>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</si>
  <si>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</si>
  <si>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</si>
  <si>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</si>
  <si>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</si>
  <si>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</si>
  <si>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</si>
  <si>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</si>
  <si>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</si>
  <si>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</si>
  <si>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</si>
  <si>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</si>
  <si>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Будівництво житлових будинків по вул. Генерала Жадова ( поз. 36) за Програмою будівництва доступного житла у м. Кіровограді на 2011-2017роки</t>
  </si>
  <si>
    <t>Будівництво житлових будинків за Програмою забезпечення молоді житлом до 2012 року</t>
  </si>
  <si>
    <t>Будівництво госпфекальної каналізації від будівель по вулиці Лесі Українки, Дарвіна, Кільцевій (проектні роботи)</t>
  </si>
  <si>
    <t>Капітальний ремонт ДНЗ (ясла-садок) № 17 комбінованого типу "Орлятко", вул. Жовтневої революції, 18-а</t>
  </si>
  <si>
    <t>Капітальний ремонт будівлі ДНЗ (ясла-садок) №21 "Струмочок", вул. Декабристів, 14</t>
  </si>
  <si>
    <t>Капітальний ремонт КЗ НВО "загальноосвітній навчальний заклад І-ІІІ ступенів  №1 -дитячий юнацький центр "Перлинка", вул. Таврійська, 29/32</t>
  </si>
  <si>
    <t>Капітальний ремонт пральні  КЗ "Кіровоградська міська лікарня швидкої медичної допомоги", вул. Короленка ,56</t>
  </si>
  <si>
    <t>Капітальний ремонт теплових мереж приміщень КЗ "Поліклінічне об'єднання  м. Кіровограда",                              вул. Габдрахманова, 5</t>
  </si>
  <si>
    <t>Капітальний ремонт  приміщення міської стоматологічної поліклініки №2, просп.Університетський,29</t>
  </si>
  <si>
    <t>Капітальний ремонт приміщення дитячої стоматологічної поліклініки, вул. Жовтневої революції, 31</t>
  </si>
  <si>
    <t>Бібліотеки</t>
  </si>
  <si>
    <t>Капітальний ремонт  бібліотеки №5 вул. Водоп’янова,60</t>
  </si>
  <si>
    <t>Капітальний ремонт  Кіровоградської дитячої школи мистецтв, с. Нове, вул. Металургів,18</t>
  </si>
  <si>
    <t>Фізична культура і спорт</t>
  </si>
  <si>
    <t>Утримання та навчально-тренувальна робота дитячо-юнацьких спортивних шкіл</t>
  </si>
  <si>
    <t>Капітальний ремонт будівлі  ДНЗ (ясла-садок) №37 " Ластівка", вул. Преображенська, 101</t>
  </si>
  <si>
    <t>Капітальний ремонт ДНЗ (ясла-садок) № 42 «Ювілейний» комбінованого типу, вул. Тельмана, 77</t>
  </si>
  <si>
    <t>Капітальний ремонт зовнішнього освітлення ДНЗ ( ясла- садок)  № 70 " Оленка", вул. Яновського,62-а</t>
  </si>
  <si>
    <t>Капітальний ремонт ЗОШ І-ІІІ ступенів № 4 ,                               вул. Калініна, 38</t>
  </si>
  <si>
    <t>Капітальний ремонт  ДНЗ  (ясла-садок) № 72 "Гномик", пров.Фортечний, 23-а</t>
  </si>
  <si>
    <t>Капітальний ремонт зовнішнього освітлення ДНЗ ( ясла- садок) № 35 " Світлячок ", вул. Повітрянофлотська, 101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</si>
  <si>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                               вул. Бєляєва, 1</t>
  </si>
  <si>
    <t xml:space="preserve"> Капітальний ремонт ЗОШ І-ІІІ ступенів №29,                              вул. Червонозорівська,25</t>
  </si>
  <si>
    <t>Капітальний ремонт спеціалізованої ЗОШ І-ІІІ ступенів  № 32, вул. Курортна,1</t>
  </si>
  <si>
    <t>Капітальний ремонт ЗОШ І-ІІІ ступенів № 33,                            вул. Микитенка, 35/21</t>
  </si>
  <si>
    <t>Капітальний ремонт приміщень для відкриття хоспісного відділення на базі комунального закладу " Центральна міська лікарня ",  вул. Фортеця,21, м.Кіровоград</t>
  </si>
  <si>
    <t xml:space="preserve">Капітальний ремонт будівель КЗ " Центральна міська лікарня",  стаціонар №1, вул. Фортеця, 21  </t>
  </si>
  <si>
    <t>Капітальний ремонт  неврологічного відділення.  КЗ «Центральна міська лікарня м. Кіровограда», вул. Велика Перспективна, 28</t>
  </si>
  <si>
    <t xml:space="preserve">Терапевтичне відділення КЗ " Центральна міська лікарня", стаціонар "1, вул. Фортеця, 21  </t>
  </si>
  <si>
    <t>Капітальний ремонт КЗ "НВК "Загальноосвітня школа              І-ІІ ступенів №34-економічно-правовий ліцей " Сучасник"- дитячо-юнацький центр",                                                        просп. Комуністичний, 11</t>
  </si>
  <si>
    <t>Реконструкція автономного опалення                                                      ( у будинках з наявністю автономного опалення - 85% і більше )</t>
  </si>
  <si>
    <t>Капітальний ремонт  житлових будинків, в т.ч. балконів, карнизів, цоколів, козирків над входами, відмосток  та влаштування  пандусів  біля житлових будинків, у тому числі виготовлення проектно-кошторисної документації :</t>
  </si>
  <si>
    <t>Видатки на проведення робіт ,  пов'язаних з будівництвом, реконструкцією, ремонтом і утриманням автомобільних доріг</t>
  </si>
  <si>
    <t>Капітальний ремонт покрівлі центрального корпусу дитячої міської поліклініки № 1, вул. Шевченка, 36</t>
  </si>
  <si>
    <t>Амбулаторія дитячої міської  поліклініки №1,                            вул. Колгоспна,71/24</t>
  </si>
  <si>
    <t>Капітальний ремонт  житлового будинку,                                   просп. Правди 8, корп .5</t>
  </si>
  <si>
    <t>Будівництво магістрального водопроводу по                              вул. Лелеківській</t>
  </si>
  <si>
    <t>просп. Перемоги, 14</t>
  </si>
  <si>
    <t>просп. Перемоги, 12, корп.3</t>
  </si>
  <si>
    <t>вул. Волкова,28, корп. 3</t>
  </si>
  <si>
    <t>вул. Волкова,16, корп. 3</t>
  </si>
  <si>
    <t>вул.Полтавська, 28,корп. 1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</si>
  <si>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</si>
  <si>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</si>
  <si>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</si>
  <si>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</si>
  <si>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</si>
  <si>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</si>
  <si>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</si>
  <si>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</si>
  <si>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</si>
  <si>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</si>
  <si>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</si>
  <si>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</si>
  <si>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</si>
  <si>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</si>
  <si>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</si>
  <si>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</si>
  <si>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</si>
  <si>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</si>
  <si>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</si>
  <si>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</si>
  <si>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</si>
  <si>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>Капітальний ремонт зовнішнього освітлення ДНЗ ( ясла- садок)   №62 "Супутник", вул.Пацаєва, 11-а</t>
  </si>
  <si>
    <t xml:space="preserve"> </t>
  </si>
  <si>
    <t xml:space="preserve">  </t>
  </si>
  <si>
    <t>Капітальний ремонт будівлі дитячої музичної школи № 1 ім.Г.Г.Нейгауза, вул.Дзержинського, 65</t>
  </si>
  <si>
    <t>Капітальний ремонт будівлі Кіровоградського міського літературно-меморіального музею І.К.Карпенка-Карого, вул.Тобілевича, 16</t>
  </si>
  <si>
    <t>Капітальний ремонт житлового будинку     вул.Пожарського, 7</t>
  </si>
  <si>
    <t>Капітальний ремонт приміщень для розміщення ветеранів ВВв,   КЗ "Центральна міська лікарня", Фортеця, 21</t>
  </si>
  <si>
    <t>вул.Космонавта Попова,7,к.1,п.1</t>
  </si>
  <si>
    <t>вул.Космонавта Попова,7,к.1,п.2</t>
  </si>
  <si>
    <t>пров. Ушинського</t>
  </si>
  <si>
    <t>Капітальний ремонт покрівель житлових будинків, у тому числі виготовлення проектно-кошторисної документації:</t>
  </si>
  <si>
    <t>Капітальний ремонт ліфтів:</t>
  </si>
  <si>
    <t>вул. Калініна, 39, п. 1</t>
  </si>
  <si>
    <t>вул.Гагаріна, 9, п. 3</t>
  </si>
  <si>
    <t>вул.Калініна, 39, п. 2</t>
  </si>
  <si>
    <t>вул. Маршала Конєва, 5, корп.1, п. 1</t>
  </si>
  <si>
    <t>вул. Маршала Конєва, 5, корп. 1,п. 2</t>
  </si>
  <si>
    <t>вул. Генерала Жадова, 30, п. 7</t>
  </si>
  <si>
    <t>вул. Полтавська, 28, корп.1</t>
  </si>
  <si>
    <t>вул.Єгорова,8</t>
  </si>
  <si>
    <t>Капітальний ремонт внутрішньо-будинкових інженерних мереж</t>
  </si>
  <si>
    <t>вул. Добровольського, 7</t>
  </si>
  <si>
    <t>вул. Добровольського, 9</t>
  </si>
  <si>
    <t>вул. Добровольського, 20</t>
  </si>
  <si>
    <t>вул. Добровольського, 26</t>
  </si>
  <si>
    <t>вул. Короленка, 34</t>
  </si>
  <si>
    <t>вул. Короленка, 38</t>
  </si>
  <si>
    <t>вул. Короленка,  40</t>
  </si>
  <si>
    <t>вул. Короленка , 42</t>
  </si>
  <si>
    <t>вул. Володарского</t>
  </si>
  <si>
    <t>вул. Київська</t>
  </si>
  <si>
    <t>вул. Десантників</t>
  </si>
  <si>
    <t>вул. Таврічна</t>
  </si>
  <si>
    <t>вул. Дзержинського</t>
  </si>
  <si>
    <r>
      <t>Реконструкція та модернізація системи зовнішнього освітлення вулиці Карла Маркса міста Кіровограда</t>
    </r>
    <r>
      <rPr>
        <b/>
        <i/>
        <sz val="11"/>
        <color indexed="8"/>
        <rFont val="Times New Roman"/>
        <family val="1"/>
      </rPr>
      <t xml:space="preserve">                                              </t>
    </r>
  </si>
  <si>
    <t>Влаштування дорожних знаків</t>
  </si>
  <si>
    <t>Капітальний ремонт доріг, у тому числі виготовлення проектно - кошторисної документації</t>
  </si>
  <si>
    <t>площа Богдана Хмельницкого</t>
  </si>
  <si>
    <t>Капітальний ремонт теплових мереж корпусів стаціонару №1 КЗ "Центральна міська лікарня м. Кіровограда", Фортеця, 21</t>
  </si>
  <si>
    <t xml:space="preserve">Капітальний ремонт будівель  з облаштуванням пандусів :  </t>
  </si>
  <si>
    <t>Інфекційне відділення КЗ "Кіровоградська міська лікарня швидкої медичної допомоги", вул. Короленка, 56</t>
  </si>
  <si>
    <t>Капітальний ремонт огорожі парку "Ковалівський"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</si>
  <si>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 Короленка, 46</t>
  </si>
  <si>
    <t>Капітальний ремонт приміщень для розміщення ветеранів ВВв,   КЗ "Кіровоградська міська лікарня швидкої медичної допомоги", вул. Короленка, 56</t>
  </si>
  <si>
    <t>250,000</t>
  </si>
  <si>
    <t>Капітальний ремонт пральні з заміною парового котла КЗ "Центральна міська лікарня", м. Кіровограда, стаціонар №1, Фортеця, 21</t>
  </si>
  <si>
    <t>КП"Ритуальна служба - СККПО"</t>
  </si>
  <si>
    <t>Погашення кредиторської заборгованості</t>
  </si>
  <si>
    <t>Реконструкція фасадів будівель та благоустрій по                     вул. Дворцовій</t>
  </si>
  <si>
    <t>Реконструкція господарчого блоку пологового будинку по вул. Олени Журливої, 1 під житловий будинок</t>
  </si>
  <si>
    <t>Капітальний ремонт ДНЗ (ясла-садок) № 68 «Золота рибка»  компенсуючого типу, вул. Маршала Конєва, 15-а</t>
  </si>
  <si>
    <t xml:space="preserve">Капітальний ремонт зовнішнього освітлення ДНЗ ( ясла- садок)   № 69 «Кристалик» комбінованого типу, селище Гірниче, 10-а лінія, буд. 1 </t>
  </si>
  <si>
    <t>Капітальний ремонт ДНЗ (ясла-садок) № 24 «Вогник»            ім. В.О. Сухомлинського,  комбінованого типу                               пров. Училищний, 3-а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</si>
  <si>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Космонавта Попова, 11-а</t>
  </si>
  <si>
    <t xml:space="preserve">Капітальний ремонт зовнішнього освітлення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                                вул. Маршала Конєва, 9-а </t>
  </si>
  <si>
    <t>Капітальний ремонт зовнішнього освітлення  КЗ «Навчально-виховне об’єднання - «Загальноосвітня школа І-ІІІ ступенів № 31 з гімназійними класами, центр дитячої та  юнацької творчості  «Сузір’я»,                           вул. Космонавта Попова, 11-а</t>
  </si>
  <si>
    <t>Капітальний ремонт  пологового будинку  №1,                             вул. Олени Журливої, 1</t>
  </si>
  <si>
    <t>Приймальне відділення пологового будинку №1,                        вул. Олени  Журливої ,1</t>
  </si>
  <si>
    <t>Капітальний ремонт покрівлі будівлі поліклінічного відділення №2 КЗ"Поліклінічне об'єдання м. Кіровограда", вул. Валентини Терешкової, 136</t>
  </si>
  <si>
    <t>Поліклінічне відділення №2 КЗ "Поліклінічного об'єднання м. Кіровограда", вул. Валентини Терешкової, 136</t>
  </si>
  <si>
    <t>Капітальний ремонт будівлі музею Арсенія Тарковського, вул.Арсенія Тарковського, 23</t>
  </si>
  <si>
    <t>Підсилення конструкцій підпірної стіни по                                вул. Колгоспній у м. Кіровограді</t>
  </si>
  <si>
    <t>вул.В"ячеслава Черновола, 5/3</t>
  </si>
  <si>
    <t>вул.Белінського, 2-б</t>
  </si>
  <si>
    <t>просп.Комуністичний,1-а</t>
  </si>
  <si>
    <t>вул.Маршала Конєва, 23, корп.4</t>
  </si>
  <si>
    <t>вул. Генерала Жадова, 23, корп.2</t>
  </si>
  <si>
    <t>вул.Космонавта Попова,18, корп.1</t>
  </si>
  <si>
    <t>вул.Пацаєва,12, корп.1</t>
  </si>
  <si>
    <t>вул. Космонавта  Попова, 15/18</t>
  </si>
  <si>
    <t>с.Гірниче, вул. Лінія 6-а, буд.25</t>
  </si>
  <si>
    <t>вул Жовтневої революції, 70</t>
  </si>
  <si>
    <t>вул. Межовий Бульвар</t>
  </si>
  <si>
    <t>с.Гірниче, вул. Лінія 5-а та вул. Лінія 9-а</t>
  </si>
  <si>
    <t>просп. Комуністичний, 6/5</t>
  </si>
  <si>
    <t>Будівництво котельні  ДНЗ № 73, пров.Кінний, 3</t>
  </si>
  <si>
    <t>Будівництво учбового корпусу та спортзалу                              ЗОШ І-ІІІ ступенів №2, вул.Новгородська,41</t>
  </si>
  <si>
    <t>Будівництво 84-х квартирного житлового будинку  за адресою: вул.Генерала Жадова, 22, корпус 1,                           102 мікрорайон, м.Кіровоград, позиція № 29 (друга черга будівництва)</t>
  </si>
  <si>
    <r>
      <t>Капітальний ремонт КЗ "НВК "Загальноосвітня школа             І-ІІІ ступенів №24-центр дитячої та юнацької творчості "</t>
    </r>
    <r>
      <rPr>
        <sz val="11"/>
        <rFont val="Times New Roman"/>
        <family val="1"/>
      </rPr>
      <t xml:space="preserve">Оберіг" </t>
    </r>
    <r>
      <rPr>
        <sz val="11"/>
        <rFont val="Times New Roman"/>
        <family val="1"/>
      </rPr>
      <t>( початкові класи ),  вул. Тимірязєва,85</t>
    </r>
    <r>
      <rPr>
        <sz val="11"/>
        <rFont val="Times New Roman"/>
        <family val="1"/>
      </rPr>
      <t xml:space="preserve"> </t>
    </r>
  </si>
  <si>
    <t>Капітальний ремонт  КЗ «Навчально-виховне об»єднання  -«Спеціалізований загальноосвітній навчальний заклад                                 І ступеня «Гармонія» – гімназія імені Тараса Шевченка – центр позашкільного виховання «Контакт»,                              вул. В"ячеслава Чорновола, 15</t>
  </si>
  <si>
    <t>вул. Паризької комуни (+щит)</t>
  </si>
  <si>
    <t xml:space="preserve">Будівництво теплових мереж від котельні ЗОШ № 13 до будівлі ЗОШ І ступеня " Мрія ",  вул. Бєляєва, 23  </t>
  </si>
  <si>
    <t>Капітальний ремонт зовнішнього освітлення навчально-виховного комплексу "ЗОШ  І-ІІІ ступенів №25, природничо-математичний ліцей”, вул.Леваневського,                               2-б</t>
  </si>
  <si>
    <t>Капітальний ремонт КЗ "НВО "ЗОШ І-ІІІ ступенів №20 дитячий юнацький центр дитячої та юнацької творчості "Сузір'я", просп. Перемоги, 16</t>
  </si>
  <si>
    <t>Капітальний ремонт  навчально-виховного комплексу «ЗОШ І-ІІІ ступенів №25 природничо-математичний ліцей»,  вул.Леваневского,2-б</t>
  </si>
  <si>
    <t>Капітальний ремонт будівлі, вул. Дворцова, 9</t>
  </si>
  <si>
    <t>на об"єктах комунальної власності міста</t>
  </si>
  <si>
    <t>Монтаж лічильників обліку електроенергії, вул.Київська, 35</t>
  </si>
  <si>
    <t>Капітальний ремонт ДНЗ (ясла-садок) № 2 «Ятранчик» вул. Шевченка, 41-а</t>
  </si>
  <si>
    <t>Капітальний ремонт ДНЗ (ясла-садок) компенсуючого типу для дітей з вадами опорно-рухового апарату «Оленка» № 22, вул. Комарова, 60</t>
  </si>
  <si>
    <t>Капітальний ремонт ДНЗ (ясла-садок) № 61 «Гніздечко», вул. Пацаєва, 3-а</t>
  </si>
  <si>
    <t>Капітальний ремонт зовнішнього освітлення ДНЗ ( ясла- садок)   № 65 "Лукомор'я",  вул.Курганна, 2-а</t>
  </si>
  <si>
    <t>280,000</t>
  </si>
  <si>
    <t>Збереження, розвиток, реконструкція та реставрація пам'яток історії та культури</t>
  </si>
  <si>
    <t>Дошкільні заклади освіти</t>
  </si>
  <si>
    <t>Загальноосвітні школи ( в. ч.школа-дитячий садок, інтернат при школі), спеціалізовані школи, ліцеї, гімназії, колегіуми</t>
  </si>
  <si>
    <t>Спеціальні загальноосвітні школи-інтернати, школи та інші заклади освіти для дітей з вадами</t>
  </si>
  <si>
    <t>Лікарні</t>
  </si>
  <si>
    <t>Пологові будинки</t>
  </si>
  <si>
    <t>Поліклініки і амбулаторії (крім спеціалізованих поліклінік та загальних і спеціалізованих стоматологічних поліклінік)</t>
  </si>
  <si>
    <t>Культура і мистецтво</t>
  </si>
  <si>
    <t>Школи естетичного виховання дітей</t>
  </si>
  <si>
    <t>Капітальний ремонт житлового фонду місцевих органів влади</t>
  </si>
  <si>
    <t>Благоустрій міст</t>
  </si>
  <si>
    <t>Видатки на проведення робіт, пов'язаних з будівництвом, реконструкцією, ремонтом і утриманням автомобільних доріг</t>
  </si>
  <si>
    <t>Інші видатки</t>
  </si>
  <si>
    <t>Утримання закладів, що надають соціальні послуги дітям, які опинились в складних життєвих обставинах</t>
  </si>
  <si>
    <t>Центр соціальної реабілітації дітей-інвалідів</t>
  </si>
  <si>
    <t>Музеї і виставки</t>
  </si>
  <si>
    <t>Капітальний ремонт гімназії нових технологій навчання, вул. Бєляєва, 1</t>
  </si>
  <si>
    <t>Загальні і спеціалізовані стоматологічні поліклініки</t>
  </si>
  <si>
    <t>Додаток 2</t>
  </si>
  <si>
    <t>до Програми інвестиційної діяльності м.Кіровограда на 2012 рік</t>
  </si>
  <si>
    <t>Капітальний ремонт ДНЗ (ясла-садок) № 52 «Казковий», вул. Комарова, 11</t>
  </si>
  <si>
    <t>Капітальний ремонт ЗОШ І-ІІІ ступенів № 10, с. Нове, вул. Металургів, 33-а</t>
  </si>
  <si>
    <t>Капітальний ремонт будівлі ЗОШ І-ІІ ступенів № 12 в мкр. Завадівка, м. Кіровоград,                                           вул.50 років Радянської Армії, 9</t>
  </si>
  <si>
    <t>Начальник управління економіки                                                                                               О.Осауленко</t>
  </si>
  <si>
    <t>Капітальний ремонт зовнішнього освітлення ЗОШ І-ІІІ ступенів № 35, вул. Космонавта Попова, 28/20</t>
  </si>
  <si>
    <t xml:space="preserve">Неврологічне відділення КЗ " Центральна міська лікарня", стаціонар "1, вул. Фортеця, 21  </t>
  </si>
  <si>
    <t>Реконструкція внутрішньобудинкових електричних мереж (організація індивідуального обліку електроенергії у житлових будинках)</t>
  </si>
  <si>
    <t>вул.Космонавта Попова,7,к.1,п.3</t>
  </si>
  <si>
    <t>вул.Космонавта Попова,7,к.1,п.4</t>
  </si>
  <si>
    <t>вул.Космонавта Попова,7,к.1,п.5</t>
  </si>
  <si>
    <t>вул. Героїв Сталінграда, 8</t>
  </si>
  <si>
    <t>Всього</t>
  </si>
  <si>
    <t>Капітальний ремонт приміщення КЗ "Центр соціальної реабілітації (денного перебування) дітей-інвалідів " в будівлі,  вул. Бєляєва, 72</t>
  </si>
  <si>
    <t>Головне управління житлово-комунального господарства</t>
  </si>
  <si>
    <t xml:space="preserve"> вул.Героїв Сталінграда,7,п.1</t>
  </si>
  <si>
    <t>вул.Героїв Сталінграда,7,п.2</t>
  </si>
  <si>
    <t>вул.Героїв Сталінграда,12,к.4,п.5</t>
  </si>
  <si>
    <t>вул.Героїв Сталінграда,14,п.1</t>
  </si>
  <si>
    <t>вул.Героїв Сталінграда,14,п.2</t>
  </si>
  <si>
    <t>вул.Героїв Сталінграда,14,п.3</t>
  </si>
  <si>
    <t>вул. Героїв Сталінграда,14,п.5</t>
  </si>
  <si>
    <t>вул.Героїв Сталінграда,14,п.6</t>
  </si>
  <si>
    <t>вул.Героїв Сталінграда,22,к.2,п.1</t>
  </si>
  <si>
    <t>вул.Героїв Сталінграда,22,к.2,п.2</t>
  </si>
  <si>
    <t>вул.Героїв Сталінграда,22,к.2,п.3</t>
  </si>
  <si>
    <t>вул.Героїв Сталінграда,22,к.3,п.1</t>
  </si>
  <si>
    <t>вул.Героїв Сталінграда,22,к.3,п.2</t>
  </si>
  <si>
    <t>вул.Героїв Сталінграда,22,к.3,п.3</t>
  </si>
  <si>
    <t>вул.Героїв Сталінграда,12,к.4,п.6</t>
  </si>
  <si>
    <t>вул.Героїв Сталінграда,12,к.1,п.1</t>
  </si>
  <si>
    <t>Погашення кредиторської заборгованости:</t>
  </si>
  <si>
    <t>вул.Жовтневої революції, 37/16</t>
  </si>
  <si>
    <t>вул..Гагаріна, 9, п. 2</t>
  </si>
  <si>
    <t>просп..Перемоги,14, п. 2</t>
  </si>
  <si>
    <t xml:space="preserve">Реконструкція внутрішньобудинкових електричних мереж (органі-зація індивідуального обліку електроенергії у житлових будинках )    </t>
  </si>
  <si>
    <r>
      <t>Капітальний ремонт</t>
    </r>
    <r>
      <rPr>
        <b/>
        <sz val="11"/>
        <rFont val="Times New Roman"/>
        <family val="1"/>
      </rPr>
      <t xml:space="preserve"> </t>
    </r>
    <r>
      <rPr>
        <sz val="11.5"/>
        <color indexed="8"/>
        <rFont val="Times New Roman"/>
        <family val="1"/>
      </rPr>
      <t>мереж зовнішнього освітлення</t>
    </r>
  </si>
  <si>
    <t>вул..Тимірязєва</t>
  </si>
  <si>
    <t>вул.Героїв Сталінграда,12,к.1,п.2</t>
  </si>
  <si>
    <t>вул.Героїв Сталінграда,12,к.1,п.3</t>
  </si>
  <si>
    <t>вул.Героїв Сталінграда,12,к.1,п.4</t>
  </si>
  <si>
    <t>вул.Героїв Сталінграда,12,к.1,п.5</t>
  </si>
  <si>
    <t>вул.Героїв Сталінграда,12,к.1,п.6</t>
  </si>
  <si>
    <t>вул.Героїв Сталінграда,12,к.4,п.1</t>
  </si>
  <si>
    <t>вул.Героїв Сталінграда,12,к.4,п.2</t>
  </si>
  <si>
    <t>вул.50 років Жовтня,24-а,п.1</t>
  </si>
  <si>
    <t>вул.50 років Жовтня,24-а,п.2</t>
  </si>
  <si>
    <t>вул.50 років Жовтня,24-а,п.3</t>
  </si>
  <si>
    <t>вул.50 років Жовтня,24-а,п.4</t>
  </si>
  <si>
    <t>вул.Волкова,6,к.1,п.1</t>
  </si>
  <si>
    <t>вул.Волкова,6,к.2,п.1</t>
  </si>
  <si>
    <t>вул.Волкова,9,к.2,п.1</t>
  </si>
  <si>
    <t>вул.Волкова,9,к.2,п.2</t>
  </si>
  <si>
    <t>вул.Пацаєва,14,к.1,п.3</t>
  </si>
  <si>
    <t>вул.Пацаєва,14,к.1,п.5</t>
  </si>
  <si>
    <t>вул.50 років Жовтня,22-а, п.1</t>
  </si>
  <si>
    <t>вул.50 років Жовтня,22-а, п.2</t>
  </si>
  <si>
    <t>вул.50 років Жовтня,22-а, п.3</t>
  </si>
  <si>
    <t>Капітальний ремонт  будівлі  пологового будинку №1, вул. Олени Журливої, 1</t>
  </si>
  <si>
    <t>вул.50 років Жовтня,22-а, п.4</t>
  </si>
  <si>
    <t>Капітальний ремонт житлового фонду місцевих органів ради</t>
  </si>
  <si>
    <t xml:space="preserve">Капітальний ремонт покрівель  житлових будинків, у тому числі виготовлення проектно- кошторисної документації </t>
  </si>
  <si>
    <t>вул.Дзержинського,19</t>
  </si>
  <si>
    <t>вул.Героїв Сталінграда,4</t>
  </si>
  <si>
    <t>вул.50 років Жовтня,9</t>
  </si>
  <si>
    <t>вул.Кременчуцька,7</t>
  </si>
  <si>
    <t>вул.Преображенська,107</t>
  </si>
  <si>
    <t>вул.Молодіжна,25</t>
  </si>
  <si>
    <t>вул.Пацаєва,2</t>
  </si>
  <si>
    <t>просп.Університетський,27</t>
  </si>
  <si>
    <t>вул.Тельмана,10</t>
  </si>
  <si>
    <t>вул.Комарова,48/149</t>
  </si>
  <si>
    <t>вул.Бєляєва,11</t>
  </si>
  <si>
    <t>вул.Радянська,4</t>
  </si>
  <si>
    <t>вул.Яновського,98</t>
  </si>
  <si>
    <t>вул. Преображенська,10</t>
  </si>
  <si>
    <t>вул.Полтавська, 32</t>
  </si>
  <si>
    <t>вул. Кірова, 2</t>
  </si>
  <si>
    <t>пров. Фортечний, 21-а</t>
  </si>
  <si>
    <t>вул Родникова, 76</t>
  </si>
  <si>
    <t>вул.Миру, 4</t>
  </si>
  <si>
    <t>вул. Бєляєва, 7 корп. 3, 4</t>
  </si>
  <si>
    <t>вул. Фрунзе, 18</t>
  </si>
  <si>
    <t>Капітальний ремонт ліфтів</t>
  </si>
  <si>
    <t xml:space="preserve"> вул.Калініна, 39, п. 3</t>
  </si>
  <si>
    <t xml:space="preserve"> вул.Калініна, 41, п. 1</t>
  </si>
  <si>
    <t xml:space="preserve"> вул.Калініна, 41, п. 2</t>
  </si>
  <si>
    <t xml:space="preserve"> вул.Калініна, 41, п. 3</t>
  </si>
  <si>
    <t xml:space="preserve"> вул.Калініна, 43, п. 1</t>
  </si>
  <si>
    <t xml:space="preserve"> вул.Калініна, 43, п. 2</t>
  </si>
  <si>
    <t xml:space="preserve"> вул.Калініна, 43, п. 3</t>
  </si>
  <si>
    <t xml:space="preserve"> вул.Преображенська,6,п.1</t>
  </si>
  <si>
    <t xml:space="preserve"> вул.Преображенська,6,п.2</t>
  </si>
  <si>
    <t xml:space="preserve"> вул.Преображенська,6,п.3</t>
  </si>
  <si>
    <t xml:space="preserve"> вул.Преображенська,6,п.4</t>
  </si>
  <si>
    <t xml:space="preserve"> вул.Преображенська,6,п.7</t>
  </si>
  <si>
    <t xml:space="preserve"> вул.Преображенська,6,п.8</t>
  </si>
  <si>
    <t>вул.Кірова,1, п.2</t>
  </si>
  <si>
    <t xml:space="preserve"> вул.Комарова,19,п.2</t>
  </si>
  <si>
    <t xml:space="preserve"> вул.Комарова,19,п.3</t>
  </si>
  <si>
    <t>вул.Родникова,79, п.1</t>
  </si>
  <si>
    <t>вул.Родникова,79, п.2</t>
  </si>
  <si>
    <t>вул.Родникова,79, п.3</t>
  </si>
  <si>
    <t>вул.Волкова,6,к.2,п.2</t>
  </si>
  <si>
    <t>вул.Волкова,6,к.3,п.1</t>
  </si>
  <si>
    <t>вул.Волкова,6,к.4,п.1</t>
  </si>
  <si>
    <t>вул.Волкова,6,к.5,п.1</t>
  </si>
  <si>
    <t>вул.Волкова,8,к.2,п.1</t>
  </si>
  <si>
    <t>вул.Волкова,8,к.2,п.2</t>
  </si>
  <si>
    <t>вул.Волкова,8,к.2,п.3</t>
  </si>
  <si>
    <t>вул.Волкова,8,к.3,п.1</t>
  </si>
  <si>
    <t>вул.50 років Жовтня, 22, п.1</t>
  </si>
  <si>
    <t>вул. Добровольського, 15</t>
  </si>
  <si>
    <t>вул. Добровольського, 14</t>
  </si>
  <si>
    <t>вул. Добровольського, 5</t>
  </si>
  <si>
    <t>вул. Добровольського, 6</t>
  </si>
  <si>
    <t>Теплові мережи</t>
  </si>
  <si>
    <t>Реконструкція магістральних теплових мереж від ТЕЦ до вул. Київської</t>
  </si>
  <si>
    <t>Капітальний ремонт мереж зовнішнього освітлення</t>
  </si>
  <si>
    <t>вул.Андріївська</t>
  </si>
  <si>
    <t>вул .Енергетиків</t>
  </si>
  <si>
    <t>вул.Козакова</t>
  </si>
  <si>
    <t>вул.Кременчуцька</t>
  </si>
  <si>
    <t xml:space="preserve">вул.Повітянофлотська     </t>
  </si>
  <si>
    <t>вул.Свердлова</t>
  </si>
  <si>
    <t>вул.Авіаційна, від вул.Варшавської до вул.Братиславської</t>
  </si>
  <si>
    <t>пров.Експериментальний - вул.Родимцева</t>
  </si>
  <si>
    <t>вул.Калузька</t>
  </si>
  <si>
    <t>вул.Комарова</t>
  </si>
  <si>
    <t xml:space="preserve">вул.Севастопольська        </t>
  </si>
  <si>
    <t>вул.Станіславська</t>
  </si>
  <si>
    <t>вул.Тульська</t>
  </si>
  <si>
    <t>вул. Садова</t>
  </si>
  <si>
    <t>вул. Соціалістична</t>
  </si>
  <si>
    <t>118-ий мікрорайон (внутрішньодворова)</t>
  </si>
  <si>
    <t>мікрорайон Бєляєва (прибудинкова територія)</t>
  </si>
  <si>
    <t>вул. Бєляєва (до вул.Родникової)</t>
  </si>
  <si>
    <t>вул. Кірова</t>
  </si>
  <si>
    <t>вул. Пальмиро Тольятті</t>
  </si>
  <si>
    <t>вул. Чернишевського</t>
  </si>
  <si>
    <t>вул. Квіткова</t>
  </si>
  <si>
    <t>Капітальний ремонт доріг, у тому числі виготовлення проектно- кошторисної документації</t>
  </si>
  <si>
    <t>вул. Володарського</t>
  </si>
  <si>
    <t>вул. Варшавська</t>
  </si>
  <si>
    <t>вул. Генерала Жадова</t>
  </si>
  <si>
    <t>вул Верхня Биківська</t>
  </si>
  <si>
    <t>вул. Пушкіна</t>
  </si>
  <si>
    <t>вул. Глінки</t>
  </si>
  <si>
    <t xml:space="preserve">вул.Волкова </t>
  </si>
  <si>
    <t>Капітальний ремонт перехресть з урахуванням потреб осіб з обмеженими фізичними можливостями, у тому числі виготовлення проектно- кошторисної документації</t>
  </si>
  <si>
    <t>вул.Велика Перспективна - Преображенська</t>
  </si>
  <si>
    <t>вул.Ушакова - Куроп'ятникова</t>
  </si>
  <si>
    <t>вул.Глинки - 50 років Жовтня</t>
  </si>
  <si>
    <t>вул.Комарова - 50 років Жовтня</t>
  </si>
  <si>
    <t>вул.Андріївська - просп.Правди</t>
  </si>
  <si>
    <t>вул.Жовтневої революції - просп.Правди</t>
  </si>
  <si>
    <t>вул.Велика Пермська - пров.Фортечний</t>
  </si>
  <si>
    <t>вул.Фісановича - пров.Фортечний</t>
  </si>
  <si>
    <t>вул.Кірова - Велика Пермська</t>
  </si>
  <si>
    <t>вул.Велика Перспективна - Велика Пермська</t>
  </si>
  <si>
    <t>вул Велика Перспективна - Верхня Биківська</t>
  </si>
  <si>
    <t>вул. Велика Перспективна – пров.Васильківський</t>
  </si>
  <si>
    <t>вул.Шевченка - В'ячеслава Чорновола</t>
  </si>
  <si>
    <t>вул.Дворцова - В'ячеслава Чорновола</t>
  </si>
  <si>
    <t>вул.Дзержинського - В'ячеслава Чорновола</t>
  </si>
  <si>
    <t>Встановлення світлофорного об'єкту на перехресті вулиць Яновського та  Глинки</t>
  </si>
  <si>
    <t>Внески органів місцевого самоврядування у статутні фонди підприємств</t>
  </si>
  <si>
    <t>КПЕМЗО "Міськсвітло"</t>
  </si>
  <si>
    <t>Капітальний ремонт будівлі, вул. Калініна, 4</t>
  </si>
  <si>
    <t>Капітальний ремонт приміщення , вул. Медвєдєва, 11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</si>
  <si>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</si>
  <si>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</si>
  <si>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</si>
  <si>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</si>
  <si>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</si>
  <si>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</si>
  <si>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</si>
  <si>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</si>
  <si>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</si>
  <si>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</si>
  <si>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</si>
  <si>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</si>
  <si>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</si>
  <si>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</si>
  <si>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</si>
  <si>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</si>
  <si>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Капітальний ремонт будівлі головного лікувального корпусу стаціонару №2 КЗ "Центральна міська лікарня м.Кіровограда" , вул.Дворцова, 45/35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</si>
  <si>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</si>
  <si>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</si>
  <si>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</si>
  <si>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</si>
  <si>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</si>
  <si>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</si>
  <si>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</si>
  <si>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</si>
  <si>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</si>
  <si>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</si>
  <si>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</si>
  <si>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</si>
  <si>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</si>
  <si>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</si>
  <si>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</si>
  <si>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</si>
  <si>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</si>
  <si>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</si>
  <si>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</si>
  <si>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</si>
  <si>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</si>
  <si>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</si>
  <si>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</si>
  <si>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</si>
  <si>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</si>
  <si>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</si>
  <si>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</si>
  <si>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</si>
  <si>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</si>
  <si>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</si>
  <si>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</si>
  <si>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</si>
  <si>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</si>
  <si>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</si>
  <si>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</si>
  <si>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</si>
  <si>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</si>
  <si>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</si>
  <si>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</si>
  <si>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</si>
  <si>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</si>
  <si>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</si>
  <si>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</si>
  <si>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</si>
  <si>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</si>
  <si>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</si>
  <si>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</si>
  <si>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</si>
  <si>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</si>
  <si>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</si>
  <si>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</si>
  <si>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</si>
  <si>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</si>
  <si>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</si>
  <si>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</si>
  <si>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</si>
  <si>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</si>
  <si>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</si>
  <si>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</si>
  <si>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</si>
  <si>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</si>
  <si>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</si>
  <si>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</si>
  <si>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</si>
  <si>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</si>
  <si>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</si>
  <si>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</si>
  <si>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</si>
  <si>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</si>
  <si>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</si>
  <si>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</si>
  <si>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</si>
  <si>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</si>
  <si>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</si>
  <si>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</si>
  <si>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</si>
  <si>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</si>
  <si>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</si>
  <si>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</si>
  <si>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</si>
  <si>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</si>
  <si>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</si>
  <si>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міського соціального гуртожитку для дітей-сиріт та дітей позбавлених батьківського піклування, вул. Тельмана, 75-г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</si>
  <si>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</si>
  <si>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</si>
  <si>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</si>
  <si>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</si>
  <si>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</si>
  <si>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</si>
  <si>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</si>
  <si>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</si>
  <si>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</si>
  <si>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</si>
  <si>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</si>
  <si>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</si>
  <si>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</si>
  <si>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</si>
  <si>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</si>
  <si>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</si>
  <si>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</si>
  <si>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</si>
  <si>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</si>
  <si>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</si>
  <si>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</si>
  <si>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</si>
  <si>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</si>
  <si>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</si>
  <si>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</si>
  <si>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</si>
  <si>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</si>
  <si>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</si>
  <si>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</si>
  <si>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</si>
  <si>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</si>
  <si>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</si>
  <si>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</si>
  <si>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</si>
  <si>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</si>
  <si>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</si>
  <si>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</si>
  <si>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</si>
  <si>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</si>
  <si>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</si>
  <si>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</si>
  <si>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</si>
  <si>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Джерела фінансування</t>
  </si>
  <si>
    <t>ДБ</t>
  </si>
  <si>
    <t>МБ</t>
  </si>
  <si>
    <t>ВК</t>
  </si>
  <si>
    <t>вул.Бєляєва, 7, корп.1</t>
  </si>
  <si>
    <t>Поточний ремонт дороги, у тому числі виготовлення проектно-кошторисної документації по вул Шевченка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</si>
  <si>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</si>
  <si>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</si>
  <si>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</si>
  <si>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Амбулаторія дитячої міської  поліклініки №1,                              вул. Генерала Жадова, 21, корп.2</t>
  </si>
  <si>
    <t>Капітальний ремонт внутрішніх приміщень амбулаторії дитячої міської поліклініки № 1, вул. Генерала Жадова, 21</t>
  </si>
  <si>
    <t>Капітальний ремонт СЗОШ І-ІІІ ступенів № 14,                     вул. Жовтневої революції,19</t>
  </si>
  <si>
    <t>вул.Космонавта Попова, 9,корп. 2</t>
  </si>
  <si>
    <t>Капітальний ремонт будівлі ДЮСШ №3,                                  вул. Дзержинського, 31</t>
  </si>
  <si>
    <t xml:space="preserve">Розширення проїзної частини по вул. Великій Перспективній біля готелю " Київ " з влаштуванням заїзної кишені </t>
  </si>
  <si>
    <t>Капітальний ремонт приміщень будівлі по вул. Великій Перспективна, 41 для розміщення центру надання адміністративних послуг</t>
  </si>
  <si>
    <t xml:space="preserve">Жіноча консультація №1 пологового будинку №1,                 вул. Генерала Жадова,23, корп.2  </t>
  </si>
  <si>
    <t>Капітальний ремонт ЗОШ І-ІІІ ступенів  № 35,                    вул. Космонавта Попова, 28/20</t>
  </si>
  <si>
    <t>Капітальний ремонт  ЗОШ І-ІІІ ступенів №7                            ім. О.Пушкін, вул. Генерала Шумілова,30</t>
  </si>
  <si>
    <t>Будівництво котельні міської дитячої лікарні,                            просп. Університетський, 6</t>
  </si>
  <si>
    <t>Р-2015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</si>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</sst>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30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sz val="10"/>
      <name val="Helv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Wingdings 2"/>
      <family val="0"/>
    </font>
    <font>
      <i/>
      <sz val="12"/>
      <color indexed="16"/>
      <name val="Times New Roman"/>
      <family val="1"/>
    </font>
    <font>
      <i/>
      <sz val="12"/>
      <color indexed="8"/>
      <name val="Arial"/>
      <family val="2"/>
    </font>
    <font>
      <sz val="11.5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175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5" fontId="0" fillId="0" borderId="5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5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75" fontId="0" fillId="2" borderId="6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15" fillId="0" borderId="1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4" fillId="0" borderId="6" xfId="0" applyNumberFormat="1" applyFont="1" applyFill="1" applyBorder="1" applyAlignment="1">
      <alignment vertical="center" wrapText="1"/>
    </xf>
    <xf numFmtId="175" fontId="7" fillId="0" borderId="6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75" fontId="4" fillId="0" borderId="1" xfId="0" applyNumberFormat="1" applyFont="1" applyFill="1" applyBorder="1" applyAlignment="1">
      <alignment vertical="center" wrapText="1"/>
    </xf>
    <xf numFmtId="175" fontId="4" fillId="2" borderId="6" xfId="0" applyNumberFormat="1" applyFont="1" applyFill="1" applyBorder="1" applyAlignment="1">
      <alignment vertical="center" wrapText="1"/>
    </xf>
    <xf numFmtId="175" fontId="0" fillId="0" borderId="1" xfId="0" applyNumberFormat="1" applyBorder="1" applyAlignment="1">
      <alignment horizontal="center" vertical="center"/>
    </xf>
    <xf numFmtId="175" fontId="0" fillId="2" borderId="10" xfId="0" applyNumberFormat="1" applyFont="1" applyFill="1" applyBorder="1" applyAlignment="1">
      <alignment vertical="center" wrapText="1"/>
    </xf>
    <xf numFmtId="175" fontId="0" fillId="0" borderId="11" xfId="0" applyNumberFormat="1" applyFill="1" applyBorder="1" applyAlignment="1">
      <alignment vertical="center" wrapText="1"/>
    </xf>
    <xf numFmtId="175" fontId="0" fillId="0" borderId="0" xfId="0" applyNumberFormat="1" applyBorder="1" applyAlignment="1">
      <alignment vertical="center"/>
    </xf>
    <xf numFmtId="175" fontId="14" fillId="0" borderId="12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15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0" fillId="0" borderId="6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5" fontId="0" fillId="0" borderId="13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0" fillId="0" borderId="1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175" fontId="20" fillId="0" borderId="1" xfId="0" applyNumberFormat="1" applyFont="1" applyFill="1" applyBorder="1" applyAlignment="1">
      <alignment vertical="center" wrapText="1"/>
    </xf>
    <xf numFmtId="175" fontId="20" fillId="0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5" fontId="19" fillId="2" borderId="1" xfId="0" applyNumberFormat="1" applyFont="1" applyFill="1" applyBorder="1" applyAlignment="1">
      <alignment horizontal="right" vertical="center" wrapText="1"/>
    </xf>
    <xf numFmtId="175" fontId="19" fillId="2" borderId="1" xfId="0" applyNumberFormat="1" applyFont="1" applyFill="1" applyBorder="1" applyAlignment="1">
      <alignment vertical="center" wrapText="1"/>
    </xf>
    <xf numFmtId="175" fontId="19" fillId="2" borderId="6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75" fontId="4" fillId="3" borderId="1" xfId="0" applyNumberFormat="1" applyFont="1" applyFill="1" applyBorder="1" applyAlignment="1">
      <alignment vertical="center" wrapText="1"/>
    </xf>
    <xf numFmtId="175" fontId="4" fillId="3" borderId="1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175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75" fontId="0" fillId="3" borderId="6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75" fontId="0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175" fontId="0" fillId="3" borderId="6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5" fontId="2" fillId="3" borderId="6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4" xfId="0" applyFont="1" applyFill="1" applyBorder="1" applyAlignment="1">
      <alignment horizontal="left" vertical="top" wrapText="1"/>
    </xf>
    <xf numFmtId="9" fontId="0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75" fontId="2" fillId="0" borderId="6" xfId="0" applyNumberFormat="1" applyFont="1" applyFill="1" applyBorder="1" applyAlignment="1">
      <alignment vertical="center" wrapText="1"/>
    </xf>
    <xf numFmtId="175" fontId="11" fillId="3" borderId="1" xfId="0" applyNumberFormat="1" applyFont="1" applyFill="1" applyBorder="1" applyAlignment="1">
      <alignment vertical="center" wrapText="1"/>
    </xf>
    <xf numFmtId="175" fontId="11" fillId="0" borderId="6" xfId="0" applyNumberFormat="1" applyFont="1" applyFill="1" applyBorder="1" applyAlignment="1">
      <alignment vertical="center" wrapText="1"/>
    </xf>
    <xf numFmtId="175" fontId="2" fillId="2" borderId="6" xfId="0" applyNumberFormat="1" applyFont="1" applyFill="1" applyBorder="1" applyAlignment="1">
      <alignment vertical="center" wrapText="1"/>
    </xf>
    <xf numFmtId="175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5" fontId="2" fillId="0" borderId="5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5" fontId="2" fillId="0" borderId="1" xfId="0" applyNumberFormat="1" applyFont="1" applyFill="1" applyBorder="1" applyAlignment="1">
      <alignment vertical="center" wrapText="1"/>
    </xf>
    <xf numFmtId="175" fontId="2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5" fontId="14" fillId="2" borderId="12" xfId="0" applyNumberFormat="1" applyFont="1" applyFill="1" applyBorder="1" applyAlignment="1">
      <alignment vertical="center" wrapText="1"/>
    </xf>
    <xf numFmtId="175" fontId="14" fillId="2" borderId="1" xfId="0" applyNumberFormat="1" applyFont="1" applyFill="1" applyBorder="1" applyAlignment="1">
      <alignment vertical="center" wrapText="1"/>
    </xf>
    <xf numFmtId="175" fontId="14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14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vertical="center" wrapText="1"/>
    </xf>
    <xf numFmtId="175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75" fontId="0" fillId="2" borderId="17" xfId="0" applyNumberFormat="1" applyFont="1" applyFill="1" applyBorder="1" applyAlignment="1">
      <alignment vertical="center" wrapText="1"/>
    </xf>
    <xf numFmtId="182" fontId="0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75" fontId="4" fillId="4" borderId="1" xfId="0" applyNumberFormat="1" applyFont="1" applyFill="1" applyBorder="1" applyAlignment="1">
      <alignment vertical="center" wrapText="1"/>
    </xf>
    <xf numFmtId="175" fontId="4" fillId="4" borderId="6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7" fillId="5" borderId="12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75" fontId="7" fillId="5" borderId="1" xfId="0" applyNumberFormat="1" applyFont="1" applyFill="1" applyBorder="1" applyAlignment="1">
      <alignment vertical="center" wrapText="1"/>
    </xf>
    <xf numFmtId="175" fontId="16" fillId="5" borderId="10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75" fontId="0" fillId="5" borderId="0" xfId="0" applyNumberForma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 wrapText="1"/>
    </xf>
    <xf numFmtId="175" fontId="4" fillId="5" borderId="12" xfId="0" applyNumberFormat="1" applyFont="1" applyFill="1" applyBorder="1" applyAlignment="1">
      <alignment vertical="center" wrapText="1"/>
    </xf>
    <xf numFmtId="175" fontId="4" fillId="5" borderId="1" xfId="0" applyNumberFormat="1" applyFont="1" applyFill="1" applyBorder="1" applyAlignment="1">
      <alignment vertical="center" wrapText="1"/>
    </xf>
    <xf numFmtId="175" fontId="4" fillId="5" borderId="10" xfId="0" applyNumberFormat="1" applyFont="1" applyFill="1" applyBorder="1" applyAlignment="1">
      <alignment vertical="center" wrapText="1"/>
    </xf>
    <xf numFmtId="175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75" fontId="4" fillId="5" borderId="6" xfId="0" applyNumberFormat="1" applyFont="1" applyFill="1" applyBorder="1" applyAlignment="1">
      <alignment vertical="center" wrapText="1"/>
    </xf>
    <xf numFmtId="175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75" fontId="2" fillId="0" borderId="6" xfId="0" applyNumberFormat="1" applyFont="1" applyFill="1" applyBorder="1" applyAlignment="1">
      <alignment horizontal="right" vertical="center" wrapText="1"/>
    </xf>
    <xf numFmtId="175" fontId="11" fillId="3" borderId="1" xfId="0" applyNumberFormat="1" applyFont="1" applyFill="1" applyBorder="1" applyAlignment="1">
      <alignment horizontal="right" vertical="center" wrapText="1"/>
    </xf>
    <xf numFmtId="175" fontId="11" fillId="0" borderId="6" xfId="0" applyNumberFormat="1" applyFont="1" applyFill="1" applyBorder="1" applyAlignment="1">
      <alignment horizontal="right" vertical="center" wrapText="1"/>
    </xf>
    <xf numFmtId="175" fontId="19" fillId="3" borderId="1" xfId="0" applyNumberFormat="1" applyFont="1" applyFill="1" applyBorder="1" applyAlignment="1">
      <alignment horizontal="right" vertical="center" wrapText="1"/>
    </xf>
    <xf numFmtId="175" fontId="19" fillId="0" borderId="6" xfId="0" applyNumberFormat="1" applyFont="1" applyFill="1" applyBorder="1" applyAlignment="1">
      <alignment horizontal="right" vertical="center" wrapText="1"/>
    </xf>
    <xf numFmtId="175" fontId="0" fillId="0" borderId="0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175" fontId="4" fillId="2" borderId="1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75" fontId="5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5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175" fontId="2" fillId="2" borderId="10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5" fontId="2" fillId="0" borderId="20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75" fontId="3" fillId="2" borderId="10" xfId="0" applyNumberFormat="1" applyFont="1" applyFill="1" applyBorder="1" applyAlignment="1">
      <alignment vertical="center" wrapText="1"/>
    </xf>
    <xf numFmtId="175" fontId="11" fillId="0" borderId="10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175" fontId="0" fillId="0" borderId="20" xfId="0" applyNumberFormat="1" applyFont="1" applyFill="1" applyBorder="1" applyAlignment="1">
      <alignment vertical="center" wrapText="1"/>
    </xf>
    <xf numFmtId="175" fontId="4" fillId="2" borderId="21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0" fillId="0" borderId="4" xfId="0" applyFill="1" applyBorder="1" applyAlignment="1">
      <alignment vertical="center" wrapText="1"/>
    </xf>
    <xf numFmtId="0" fontId="1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73" fontId="1" fillId="0" borderId="1" xfId="0" applyNumberFormat="1" applyFont="1" applyBorder="1" applyAlignment="1">
      <alignment horizontal="right" vertical="center"/>
    </xf>
    <xf numFmtId="173" fontId="7" fillId="0" borderId="1" xfId="0" applyNumberFormat="1" applyFont="1" applyBorder="1" applyAlignment="1">
      <alignment horizontal="right" vertical="center"/>
    </xf>
    <xf numFmtId="173" fontId="0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horizontal="right" vertical="center" wrapText="1"/>
    </xf>
    <xf numFmtId="173" fontId="0" fillId="0" borderId="1" xfId="0" applyNumberFormat="1" applyFont="1" applyFill="1" applyBorder="1" applyAlignment="1">
      <alignment horizontal="right" vertical="center" wrapText="1"/>
    </xf>
    <xf numFmtId="173" fontId="0" fillId="0" borderId="1" xfId="0" applyNumberFormat="1" applyFont="1" applyFill="1" applyBorder="1" applyAlignment="1">
      <alignment vertical="center" wrapText="1"/>
    </xf>
    <xf numFmtId="173" fontId="1" fillId="0" borderId="1" xfId="0" applyNumberFormat="1" applyFont="1" applyFill="1" applyBorder="1" applyAlignment="1">
      <alignment vertical="center" wrapText="1"/>
    </xf>
    <xf numFmtId="173" fontId="7" fillId="0" borderId="1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73" fontId="0" fillId="0" borderId="14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Fill="1" applyBorder="1" applyAlignment="1">
      <alignment horizontal="right" vertical="center" wrapText="1"/>
    </xf>
    <xf numFmtId="173" fontId="22" fillId="0" borderId="1" xfId="0" applyNumberFormat="1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22" fillId="0" borderId="1" xfId="0" applyBorder="1" applyAlignment="1">
      <alignment/>
    </xf>
    <xf numFmtId="0" fontId="12" fillId="0" borderId="1" xfId="0" applyFont="1" applyBorder="1" applyAlignment="1">
      <alignment vertical="top" wrapText="1"/>
    </xf>
    <xf numFmtId="173" fontId="0" fillId="0" borderId="1" xfId="0" applyNumberFormat="1" applyFont="1" applyBorder="1" applyAlignment="1">
      <alignment horizontal="right" vertical="center"/>
    </xf>
    <xf numFmtId="173" fontId="1" fillId="0" borderId="1" xfId="0" applyNumberFormat="1" applyFont="1" applyFill="1" applyBorder="1" applyAlignment="1">
      <alignment vertical="center" wrapText="1"/>
    </xf>
    <xf numFmtId="173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right" vertical="center"/>
    </xf>
    <xf numFmtId="175" fontId="5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173" fontId="1" fillId="0" borderId="2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173" fontId="1" fillId="0" borderId="29" xfId="0" applyNumberFormat="1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3" fontId="0" fillId="0" borderId="4" xfId="0" applyNumberFormat="1" applyFont="1" applyFill="1" applyBorder="1" applyAlignment="1">
      <alignment vertical="center" wrapText="1"/>
    </xf>
    <xf numFmtId="173" fontId="0" fillId="0" borderId="1" xfId="0" applyNumberForma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center" vertical="center" wrapText="1"/>
    </xf>
    <xf numFmtId="173" fontId="20" fillId="6" borderId="1" xfId="0" applyNumberFormat="1" applyFont="1" applyFill="1" applyBorder="1" applyAlignment="1">
      <alignment horizontal="right" vertical="center"/>
    </xf>
    <xf numFmtId="173" fontId="28" fillId="6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top" wrapText="1"/>
    </xf>
    <xf numFmtId="173" fontId="7" fillId="6" borderId="1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73" fontId="0" fillId="0" borderId="13" xfId="0" applyNumberFormat="1" applyFont="1" applyFill="1" applyBorder="1" applyAlignment="1">
      <alignment vertical="center" wrapText="1"/>
    </xf>
    <xf numFmtId="173" fontId="0" fillId="0" borderId="14" xfId="0" applyNumberFormat="1" applyFont="1" applyFill="1" applyBorder="1" applyAlignment="1">
      <alignment vertical="center" wrapText="1"/>
    </xf>
    <xf numFmtId="175" fontId="2" fillId="6" borderId="1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173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justify" vertical="top" wrapText="1"/>
    </xf>
    <xf numFmtId="173" fontId="24" fillId="0" borderId="4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justify" vertical="top" wrapText="1"/>
    </xf>
    <xf numFmtId="173" fontId="24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top" wrapText="1"/>
    </xf>
    <xf numFmtId="173" fontId="20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top" wrapText="1"/>
    </xf>
    <xf numFmtId="173" fontId="7" fillId="0" borderId="1" xfId="0" applyNumberFormat="1" applyFont="1" applyFill="1" applyBorder="1" applyAlignment="1">
      <alignment horizontal="right" vertical="center"/>
    </xf>
    <xf numFmtId="173" fontId="24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top" wrapText="1"/>
    </xf>
    <xf numFmtId="173" fontId="27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left" vertical="top" wrapText="1"/>
    </xf>
    <xf numFmtId="173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wrapText="1"/>
    </xf>
    <xf numFmtId="175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173" fontId="16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173" fontId="0" fillId="0" borderId="14" xfId="0" applyNumberFormat="1" applyFont="1" applyBorder="1" applyAlignment="1">
      <alignment horizontal="right"/>
    </xf>
    <xf numFmtId="173" fontId="0" fillId="0" borderId="4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vertical="center" wrapText="1"/>
    </xf>
    <xf numFmtId="173" fontId="1" fillId="0" borderId="23" xfId="0" applyNumberFormat="1" applyFont="1" applyFill="1" applyBorder="1" applyAlignment="1">
      <alignment vertical="center" wrapText="1"/>
    </xf>
    <xf numFmtId="173" fontId="1" fillId="0" borderId="24" xfId="0" applyNumberFormat="1" applyFont="1" applyFill="1" applyBorder="1" applyAlignment="1">
      <alignment vertical="center" wrapText="1"/>
    </xf>
    <xf numFmtId="173" fontId="1" fillId="0" borderId="34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173" fontId="1" fillId="0" borderId="3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173" fontId="1" fillId="0" borderId="1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73" fontId="1" fillId="0" borderId="4" xfId="0" applyNumberFormat="1" applyFont="1" applyFill="1" applyBorder="1" applyAlignment="1">
      <alignment horizontal="right" vertical="center" wrapText="1"/>
    </xf>
    <xf numFmtId="173" fontId="1" fillId="0" borderId="29" xfId="0" applyNumberFormat="1" applyFont="1" applyFill="1" applyBorder="1" applyAlignment="1">
      <alignment horizontal="right" vertical="center" wrapText="1"/>
    </xf>
    <xf numFmtId="173" fontId="1" fillId="0" borderId="24" xfId="0" applyNumberFormat="1" applyFont="1" applyFill="1" applyBorder="1" applyAlignment="1">
      <alignment horizontal="right" vertical="center" wrapText="1"/>
    </xf>
    <xf numFmtId="173" fontId="1" fillId="0" borderId="34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3"/>
  <sheetViews>
    <sheetView showZeros="0" tabSelected="1" view="pageBreakPreview" zoomScaleSheetLayoutView="100" workbookViewId="0" topLeftCell="A381">
      <selection activeCell="G48" sqref="G48"/>
    </sheetView>
  </sheetViews>
  <sheetFormatPr defaultColWidth="9.00390625" defaultRowHeight="15.75"/>
  <cols>
    <col min="1" max="1" width="7.75390625" style="7" customWidth="1"/>
    <col min="2" max="2" width="45.875" style="27" customWidth="1"/>
    <col min="3" max="3" width="11.375" style="7" customWidth="1"/>
    <col min="4" max="4" width="12.625" style="7" customWidth="1"/>
    <col min="5" max="5" width="12.125" style="7" customWidth="1"/>
    <col min="6" max="6" width="12.375" style="7" customWidth="1"/>
    <col min="7" max="7" width="17.00390625" style="7" customWidth="1"/>
    <col min="8" max="8" width="29.75390625" style="7" customWidth="1"/>
    <col min="9" max="9" width="9.875" style="7" bestFit="1" customWidth="1"/>
    <col min="10" max="16384" width="9.00390625" style="7" customWidth="1"/>
  </cols>
  <sheetData>
    <row r="1" spans="4:6" ht="15.75">
      <c r="D1" s="418" t="s">
        <v>193</v>
      </c>
      <c r="E1" s="418"/>
      <c r="F1" s="418"/>
    </row>
    <row r="2" spans="4:6" ht="15.75">
      <c r="D2" s="249"/>
      <c r="E2" s="249"/>
      <c r="F2" s="249"/>
    </row>
    <row r="3" spans="4:6" ht="43.5" customHeight="1">
      <c r="D3" s="418" t="s">
        <v>194</v>
      </c>
      <c r="E3" s="418"/>
      <c r="F3" s="418"/>
    </row>
    <row r="4" ht="15.75" hidden="1"/>
    <row r="5" spans="5:7" ht="15.75">
      <c r="E5" s="419"/>
      <c r="F5" s="419"/>
      <c r="G5" s="419"/>
    </row>
    <row r="6" spans="1:7" ht="15.75">
      <c r="A6" s="420" t="s">
        <v>479</v>
      </c>
      <c r="B6" s="420"/>
      <c r="C6" s="420"/>
      <c r="D6" s="420"/>
      <c r="E6" s="420"/>
      <c r="F6" s="420"/>
      <c r="G6" s="420"/>
    </row>
    <row r="7" spans="1:7" ht="15.75">
      <c r="A7" s="420" t="s">
        <v>168</v>
      </c>
      <c r="B7" s="420"/>
      <c r="C7" s="420"/>
      <c r="D7" s="420"/>
      <c r="E7" s="420"/>
      <c r="F7" s="420"/>
      <c r="G7" s="420"/>
    </row>
    <row r="8" spans="5:7" ht="15.75">
      <c r="E8" s="401"/>
      <c r="F8" s="401"/>
      <c r="G8" s="401"/>
    </row>
    <row r="9" spans="5:6" ht="16.5" thickBot="1">
      <c r="E9" s="7" t="s">
        <v>83</v>
      </c>
      <c r="F9" s="7" t="s">
        <v>436</v>
      </c>
    </row>
    <row r="10" spans="1:7" s="8" customFormat="1" ht="32.25" customHeight="1">
      <c r="A10" s="421" t="s">
        <v>440</v>
      </c>
      <c r="B10" s="330" t="s">
        <v>447</v>
      </c>
      <c r="C10" s="402" t="s">
        <v>506</v>
      </c>
      <c r="D10" s="423" t="s">
        <v>450</v>
      </c>
      <c r="E10" s="421" t="s">
        <v>437</v>
      </c>
      <c r="F10" s="421" t="s">
        <v>438</v>
      </c>
      <c r="G10" s="425"/>
    </row>
    <row r="11" spans="1:7" s="8" customFormat="1" ht="57.75" customHeight="1" thickBot="1">
      <c r="A11" s="422"/>
      <c r="B11" s="331" t="s">
        <v>446</v>
      </c>
      <c r="C11" s="403"/>
      <c r="D11" s="424"/>
      <c r="E11" s="422"/>
      <c r="F11" s="422"/>
      <c r="G11" s="400"/>
    </row>
    <row r="12" spans="1:7" s="8" customFormat="1" ht="18.75" customHeight="1" thickBot="1">
      <c r="A12" s="332">
        <v>1</v>
      </c>
      <c r="B12" s="333">
        <v>2</v>
      </c>
      <c r="C12" s="332">
        <v>3</v>
      </c>
      <c r="D12" s="333">
        <v>4</v>
      </c>
      <c r="E12" s="332">
        <v>5</v>
      </c>
      <c r="F12" s="332">
        <v>6</v>
      </c>
      <c r="G12" s="298"/>
    </row>
    <row r="13" spans="1:7" ht="16.5" thickBot="1">
      <c r="A13" s="323">
        <v>191</v>
      </c>
      <c r="B13" s="334" t="s">
        <v>407</v>
      </c>
      <c r="C13" s="336"/>
      <c r="D13" s="335">
        <f>D17+D39+D42+D91+D131+D140+D144+D147+D150+D152</f>
        <v>52676.82</v>
      </c>
      <c r="E13" s="335">
        <f>E17+E39+E42+E91+E131+E140+E144+E147+E150+E152</f>
        <v>52676.82</v>
      </c>
      <c r="F13" s="335">
        <f>F17+F39+F42+F91+F131+F140+F144+F147+F150+F152</f>
        <v>23066.92</v>
      </c>
      <c r="G13" s="250"/>
    </row>
    <row r="14" spans="1:7" ht="15.75">
      <c r="A14" s="351"/>
      <c r="B14" s="352"/>
      <c r="C14" s="350" t="s">
        <v>507</v>
      </c>
      <c r="D14" s="355">
        <f>D18+D62+D71+D128+D154</f>
        <v>11806.3</v>
      </c>
      <c r="E14" s="355">
        <f>E18+E62+E71+E128+E154</f>
        <v>11806.3</v>
      </c>
      <c r="F14" s="355">
        <f>F18+F62+F71+F128+F154</f>
        <v>5444.8</v>
      </c>
      <c r="G14" s="250"/>
    </row>
    <row r="15" spans="1:7" ht="15.75">
      <c r="A15" s="351"/>
      <c r="B15" s="352"/>
      <c r="C15" s="326" t="s">
        <v>508</v>
      </c>
      <c r="D15" s="280">
        <f>D13-D14-D16</f>
        <v>20802.520000000004</v>
      </c>
      <c r="E15" s="280">
        <f>E13-E14-E16</f>
        <v>20802.520000000004</v>
      </c>
      <c r="F15" s="280">
        <f>F13-F14-F16</f>
        <v>12402.119999999999</v>
      </c>
      <c r="G15" s="250"/>
    </row>
    <row r="16" spans="1:7" ht="16.5" thickBot="1">
      <c r="A16" s="351"/>
      <c r="B16" s="352"/>
      <c r="C16" s="349" t="s">
        <v>509</v>
      </c>
      <c r="D16" s="356">
        <f>D20+D23+D36</f>
        <v>20068</v>
      </c>
      <c r="E16" s="356">
        <f>E20+E23+E36</f>
        <v>20068</v>
      </c>
      <c r="F16" s="356">
        <f>F20+F23+F36</f>
        <v>5220</v>
      </c>
      <c r="G16" s="250"/>
    </row>
    <row r="17" spans="1:7" ht="16.5" thickBot="1">
      <c r="A17" s="323"/>
      <c r="B17" s="353" t="s">
        <v>439</v>
      </c>
      <c r="C17" s="354"/>
      <c r="D17" s="324">
        <f>D21+D24+D25+D26+D29+D31+D32+D33+D34+D37+D38</f>
        <v>36318.2</v>
      </c>
      <c r="E17" s="324">
        <f>E21+E24+E25+E26+E29+E31+E32+E33+E34+E37+E38</f>
        <v>36318.2</v>
      </c>
      <c r="F17" s="405">
        <f>F21+F24+F25+F26+F29+F31+F32+F33+F34+F37+F38+F27+F28+F30</f>
        <v>8743.3</v>
      </c>
      <c r="G17" s="84"/>
    </row>
    <row r="18" spans="1:7" ht="15.75">
      <c r="A18" s="436" t="s">
        <v>526</v>
      </c>
      <c r="B18" s="404" t="s">
        <v>19</v>
      </c>
      <c r="C18" s="337" t="s">
        <v>507</v>
      </c>
      <c r="D18" s="339">
        <v>6361.5</v>
      </c>
      <c r="E18" s="339">
        <v>6361.5</v>
      </c>
      <c r="F18" s="461">
        <v>0</v>
      </c>
      <c r="G18" s="84"/>
    </row>
    <row r="19" spans="1:7" ht="14.25" customHeight="1">
      <c r="A19" s="436"/>
      <c r="B19" s="404"/>
      <c r="C19" s="326" t="s">
        <v>508</v>
      </c>
      <c r="D19" s="280">
        <v>2556</v>
      </c>
      <c r="E19" s="340">
        <v>2556</v>
      </c>
      <c r="F19" s="280">
        <v>471.2</v>
      </c>
      <c r="G19" s="84"/>
    </row>
    <row r="20" spans="1:7" ht="15.75">
      <c r="A20" s="436"/>
      <c r="B20" s="404"/>
      <c r="C20" s="326" t="s">
        <v>509</v>
      </c>
      <c r="D20" s="280">
        <v>14848</v>
      </c>
      <c r="E20" s="280">
        <v>14848</v>
      </c>
      <c r="F20" s="280"/>
      <c r="G20" s="84"/>
    </row>
    <row r="21" spans="1:7" s="222" customFormat="1" ht="21.75" customHeight="1">
      <c r="A21" s="437"/>
      <c r="B21" s="399"/>
      <c r="C21" s="338" t="s">
        <v>206</v>
      </c>
      <c r="D21" s="276">
        <v>23765.5</v>
      </c>
      <c r="E21" s="276">
        <v>23765.5</v>
      </c>
      <c r="F21" s="276">
        <v>471.2</v>
      </c>
      <c r="G21" s="224"/>
    </row>
    <row r="22" spans="1:7" s="222" customFormat="1" ht="21" customHeight="1">
      <c r="A22" s="435" t="s">
        <v>526</v>
      </c>
      <c r="B22" s="426" t="s">
        <v>159</v>
      </c>
      <c r="C22" s="338" t="s">
        <v>508</v>
      </c>
      <c r="D22" s="276">
        <v>250</v>
      </c>
      <c r="E22" s="276">
        <v>250</v>
      </c>
      <c r="F22" s="276">
        <v>250</v>
      </c>
      <c r="G22" s="224"/>
    </row>
    <row r="23" spans="1:7" s="222" customFormat="1" ht="20.25" customHeight="1">
      <c r="A23" s="436"/>
      <c r="B23" s="427"/>
      <c r="C23" s="338" t="s">
        <v>509</v>
      </c>
      <c r="D23" s="276">
        <v>4220</v>
      </c>
      <c r="E23" s="276">
        <v>4220</v>
      </c>
      <c r="F23" s="276">
        <v>4220</v>
      </c>
      <c r="G23" s="224"/>
    </row>
    <row r="24" spans="1:7" ht="28.5" customHeight="1">
      <c r="A24" s="437"/>
      <c r="B24" s="428"/>
      <c r="C24" s="326" t="s">
        <v>206</v>
      </c>
      <c r="D24" s="293">
        <v>4470</v>
      </c>
      <c r="E24" s="293">
        <v>4470</v>
      </c>
      <c r="F24" s="293">
        <f>SUM(F22:F23)</f>
        <v>4470</v>
      </c>
      <c r="G24" s="162"/>
    </row>
    <row r="25" spans="1:13" ht="34.5" customHeight="1">
      <c r="A25" s="309"/>
      <c r="B25" s="157" t="s">
        <v>20</v>
      </c>
      <c r="C25" s="338" t="s">
        <v>508</v>
      </c>
      <c r="D25" s="276">
        <v>200</v>
      </c>
      <c r="E25" s="276">
        <v>200</v>
      </c>
      <c r="F25" s="276">
        <v>200</v>
      </c>
      <c r="G25" s="247"/>
      <c r="H25" s="100"/>
      <c r="I25" s="44"/>
      <c r="J25" s="44"/>
      <c r="K25" s="44"/>
      <c r="L25" s="44"/>
      <c r="M25" s="44"/>
    </row>
    <row r="26" spans="1:11" ht="31.5" customHeight="1">
      <c r="A26" s="310" t="s">
        <v>83</v>
      </c>
      <c r="B26" s="34" t="s">
        <v>474</v>
      </c>
      <c r="C26" s="338" t="s">
        <v>508</v>
      </c>
      <c r="D26" s="293">
        <v>200.3</v>
      </c>
      <c r="E26" s="293">
        <v>200.3</v>
      </c>
      <c r="F26" s="293">
        <v>170.3</v>
      </c>
      <c r="G26" s="162"/>
      <c r="K26" s="219"/>
    </row>
    <row r="27" spans="1:8" s="118" customFormat="1" ht="33" customHeight="1">
      <c r="A27" s="309"/>
      <c r="B27" s="284" t="s">
        <v>55</v>
      </c>
      <c r="C27" s="338" t="s">
        <v>508</v>
      </c>
      <c r="D27" s="281"/>
      <c r="E27" s="281"/>
      <c r="F27" s="276">
        <v>30.3</v>
      </c>
      <c r="G27" s="224"/>
      <c r="H27" s="225"/>
    </row>
    <row r="28" spans="1:8" s="124" customFormat="1" ht="31.5" customHeight="1">
      <c r="A28" s="309"/>
      <c r="B28" s="284" t="s">
        <v>21</v>
      </c>
      <c r="C28" s="338" t="s">
        <v>508</v>
      </c>
      <c r="D28" s="281"/>
      <c r="E28" s="281"/>
      <c r="F28" s="276">
        <v>24</v>
      </c>
      <c r="G28" s="224"/>
      <c r="H28" s="89"/>
    </row>
    <row r="29" spans="1:8" s="160" customFormat="1" ht="24" customHeight="1" hidden="1">
      <c r="A29" s="308"/>
      <c r="B29" s="32"/>
      <c r="C29" s="338"/>
      <c r="D29" s="293"/>
      <c r="E29" s="293"/>
      <c r="F29" s="293"/>
      <c r="G29" s="162"/>
      <c r="H29" s="189"/>
    </row>
    <row r="30" spans="1:8" s="89" customFormat="1" ht="30.75" customHeight="1">
      <c r="A30" s="311"/>
      <c r="B30" s="284" t="s">
        <v>158</v>
      </c>
      <c r="C30" s="338" t="s">
        <v>508</v>
      </c>
      <c r="D30" s="276" t="s">
        <v>83</v>
      </c>
      <c r="E30" s="276" t="s">
        <v>83</v>
      </c>
      <c r="F30" s="276">
        <v>27.5</v>
      </c>
      <c r="G30" s="235"/>
      <c r="H30" s="194"/>
    </row>
    <row r="31" spans="1:7" ht="33" customHeight="1">
      <c r="A31" s="312" t="s">
        <v>83</v>
      </c>
      <c r="B31" s="285" t="s">
        <v>163</v>
      </c>
      <c r="C31" s="338" t="s">
        <v>508</v>
      </c>
      <c r="D31" s="276">
        <v>250</v>
      </c>
      <c r="E31" s="276">
        <v>250</v>
      </c>
      <c r="F31" s="276">
        <v>250</v>
      </c>
      <c r="G31" s="162"/>
    </row>
    <row r="32" spans="1:7" s="231" customFormat="1" ht="25.5" customHeight="1">
      <c r="A32" s="308" t="s">
        <v>526</v>
      </c>
      <c r="B32" s="32" t="s">
        <v>157</v>
      </c>
      <c r="C32" s="338" t="s">
        <v>508</v>
      </c>
      <c r="D32" s="293">
        <v>1700</v>
      </c>
      <c r="E32" s="293">
        <v>1700</v>
      </c>
      <c r="F32" s="293">
        <v>255</v>
      </c>
      <c r="G32" s="228"/>
    </row>
    <row r="33" spans="1:7" s="231" customFormat="1" ht="33.75" customHeight="1">
      <c r="A33" s="313"/>
      <c r="B33" s="157" t="s">
        <v>525</v>
      </c>
      <c r="C33" s="338" t="s">
        <v>508</v>
      </c>
      <c r="D33" s="276">
        <v>1698</v>
      </c>
      <c r="E33" s="276">
        <v>1698</v>
      </c>
      <c r="F33" s="276">
        <v>300</v>
      </c>
      <c r="G33" s="228"/>
    </row>
    <row r="34" spans="1:7" s="223" customFormat="1" ht="26.25" customHeight="1">
      <c r="A34" s="308" t="s">
        <v>526</v>
      </c>
      <c r="B34" s="32" t="s">
        <v>411</v>
      </c>
      <c r="C34" s="338" t="s">
        <v>508</v>
      </c>
      <c r="D34" s="293">
        <v>1034.4</v>
      </c>
      <c r="E34" s="293">
        <v>1034.4</v>
      </c>
      <c r="F34" s="293">
        <v>100</v>
      </c>
      <c r="G34" s="235"/>
    </row>
    <row r="35" spans="1:7" s="223" customFormat="1" ht="22.5" customHeight="1">
      <c r="A35" s="435" t="s">
        <v>526</v>
      </c>
      <c r="B35" s="426" t="s">
        <v>130</v>
      </c>
      <c r="C35" s="338" t="s">
        <v>508</v>
      </c>
      <c r="D35" s="293">
        <v>800</v>
      </c>
      <c r="E35" s="293">
        <v>800</v>
      </c>
      <c r="F35" s="293">
        <v>800</v>
      </c>
      <c r="G35" s="235"/>
    </row>
    <row r="36" spans="1:7" s="223" customFormat="1" ht="20.25" customHeight="1">
      <c r="A36" s="436"/>
      <c r="B36" s="427"/>
      <c r="C36" s="338" t="s">
        <v>509</v>
      </c>
      <c r="D36" s="293">
        <v>1000</v>
      </c>
      <c r="E36" s="293">
        <v>1000</v>
      </c>
      <c r="F36" s="293">
        <v>1000</v>
      </c>
      <c r="G36" s="235"/>
    </row>
    <row r="37" spans="1:7" s="223" customFormat="1" ht="24" customHeight="1">
      <c r="A37" s="437"/>
      <c r="B37" s="428"/>
      <c r="C37" s="338" t="s">
        <v>206</v>
      </c>
      <c r="D37" s="293">
        <f>SUM(D35:D36)</f>
        <v>1800</v>
      </c>
      <c r="E37" s="293">
        <f>SUM(E35:E36)</f>
        <v>1800</v>
      </c>
      <c r="F37" s="293">
        <f>SUM(F35:F36)</f>
        <v>1800</v>
      </c>
      <c r="G37" s="235"/>
    </row>
    <row r="38" spans="1:7" s="223" customFormat="1" ht="33.75" customHeight="1">
      <c r="A38" s="308" t="s">
        <v>526</v>
      </c>
      <c r="B38" s="157" t="s">
        <v>131</v>
      </c>
      <c r="C38" s="342" t="s">
        <v>508</v>
      </c>
      <c r="D38" s="276">
        <v>1200</v>
      </c>
      <c r="E38" s="276">
        <v>1200</v>
      </c>
      <c r="F38" s="276">
        <v>645</v>
      </c>
      <c r="G38" s="235"/>
    </row>
    <row r="39" spans="1:7" s="223" customFormat="1" ht="32.25" customHeight="1">
      <c r="A39" s="309"/>
      <c r="B39" s="243" t="s">
        <v>175</v>
      </c>
      <c r="C39" s="342" t="s">
        <v>508</v>
      </c>
      <c r="D39" s="281">
        <f>D40+D41</f>
        <v>100</v>
      </c>
      <c r="E39" s="281">
        <f>E40+E41</f>
        <v>100</v>
      </c>
      <c r="F39" s="281">
        <f>SUM(F40:F41)</f>
        <v>100</v>
      </c>
      <c r="G39" s="235"/>
    </row>
    <row r="40" spans="1:8" s="118" customFormat="1" ht="17.25" customHeight="1">
      <c r="A40" s="309" t="s">
        <v>83</v>
      </c>
      <c r="B40" s="157" t="s">
        <v>167</v>
      </c>
      <c r="C40" s="338" t="s">
        <v>508</v>
      </c>
      <c r="D40" s="276">
        <v>50</v>
      </c>
      <c r="E40" s="276">
        <v>50</v>
      </c>
      <c r="F40" s="276">
        <v>50</v>
      </c>
      <c r="G40" s="224"/>
      <c r="H40" s="225"/>
    </row>
    <row r="41" spans="1:8" s="118" customFormat="1" ht="18.75" customHeight="1">
      <c r="A41" s="309" t="s">
        <v>83</v>
      </c>
      <c r="B41" s="157" t="s">
        <v>362</v>
      </c>
      <c r="C41" s="338" t="s">
        <v>508</v>
      </c>
      <c r="D41" s="276">
        <v>50</v>
      </c>
      <c r="E41" s="276">
        <v>50</v>
      </c>
      <c r="F41" s="276">
        <v>50</v>
      </c>
      <c r="G41" s="224"/>
      <c r="H41" s="225"/>
    </row>
    <row r="42" spans="1:8" s="124" customFormat="1" ht="21" customHeight="1">
      <c r="A42" s="314"/>
      <c r="B42" s="243" t="s">
        <v>418</v>
      </c>
      <c r="C42" s="236"/>
      <c r="D42" s="277">
        <f>D43+D61+D89</f>
        <v>7971.92</v>
      </c>
      <c r="E42" s="277">
        <f>E43+E61+E89</f>
        <v>7971.92</v>
      </c>
      <c r="F42" s="277">
        <f>F43+F61+F89</f>
        <v>7971.92</v>
      </c>
      <c r="G42" s="224"/>
      <c r="H42" s="89"/>
    </row>
    <row r="43" spans="1:8" s="124" customFormat="1" ht="30" customHeight="1">
      <c r="A43" s="314"/>
      <c r="B43" s="243" t="s">
        <v>176</v>
      </c>
      <c r="C43" s="338"/>
      <c r="D43" s="277">
        <f>SUM(D45:D60)</f>
        <v>1135</v>
      </c>
      <c r="E43" s="277">
        <f>SUM(E45:E60)</f>
        <v>1135</v>
      </c>
      <c r="F43" s="277">
        <f>SUM(F45:F60)</f>
        <v>1135</v>
      </c>
      <c r="G43" s="224"/>
      <c r="H43" s="89"/>
    </row>
    <row r="44" spans="1:8" s="124" customFormat="1" ht="30.75" customHeight="1" hidden="1">
      <c r="A44" s="314"/>
      <c r="B44" s="243"/>
      <c r="C44" s="338" t="s">
        <v>508</v>
      </c>
      <c r="D44" s="277"/>
      <c r="E44" s="277"/>
      <c r="F44" s="277"/>
      <c r="G44" s="224"/>
      <c r="H44" s="89"/>
    </row>
    <row r="45" spans="1:8" s="124" customFormat="1" ht="33" customHeight="1">
      <c r="A45" s="314" t="s">
        <v>83</v>
      </c>
      <c r="B45" s="284" t="s">
        <v>170</v>
      </c>
      <c r="C45" s="338" t="s">
        <v>508</v>
      </c>
      <c r="D45" s="276">
        <v>100</v>
      </c>
      <c r="E45" s="276">
        <v>100</v>
      </c>
      <c r="F45" s="276">
        <v>100</v>
      </c>
      <c r="G45" s="224"/>
      <c r="H45" s="89"/>
    </row>
    <row r="46" spans="1:7" s="89" customFormat="1" ht="45.75" customHeight="1">
      <c r="A46" s="314" t="s">
        <v>83</v>
      </c>
      <c r="B46" s="284" t="s">
        <v>22</v>
      </c>
      <c r="C46" s="338" t="s">
        <v>508</v>
      </c>
      <c r="D46" s="276">
        <v>40</v>
      </c>
      <c r="E46" s="276">
        <v>40</v>
      </c>
      <c r="F46" s="276">
        <v>40</v>
      </c>
      <c r="G46" s="224"/>
    </row>
    <row r="47" spans="1:7" s="89" customFormat="1" ht="32.25" customHeight="1">
      <c r="A47" s="314"/>
      <c r="B47" s="284" t="s">
        <v>23</v>
      </c>
      <c r="C47" s="338" t="s">
        <v>508</v>
      </c>
      <c r="D47" s="276">
        <v>25</v>
      </c>
      <c r="E47" s="276">
        <v>25</v>
      </c>
      <c r="F47" s="276">
        <v>25</v>
      </c>
      <c r="G47" s="224"/>
    </row>
    <row r="48" spans="1:7" s="89" customFormat="1" ht="45" customHeight="1">
      <c r="A48" s="315" t="s">
        <v>83</v>
      </c>
      <c r="B48" s="286" t="s">
        <v>171</v>
      </c>
      <c r="C48" s="338" t="s">
        <v>508</v>
      </c>
      <c r="D48" s="294">
        <v>100</v>
      </c>
      <c r="E48" s="294">
        <v>100</v>
      </c>
      <c r="F48" s="294">
        <v>100</v>
      </c>
      <c r="G48" s="224"/>
    </row>
    <row r="49" spans="1:7" s="89" customFormat="1" ht="46.5" customHeight="1">
      <c r="A49" s="315" t="s">
        <v>83</v>
      </c>
      <c r="B49" s="286" t="s">
        <v>134</v>
      </c>
      <c r="C49" s="338" t="s">
        <v>508</v>
      </c>
      <c r="D49" s="294">
        <v>100</v>
      </c>
      <c r="E49" s="294">
        <v>100</v>
      </c>
      <c r="F49" s="294">
        <v>100</v>
      </c>
      <c r="G49" s="224"/>
    </row>
    <row r="50" spans="1:7" s="89" customFormat="1" ht="30.75" customHeight="1">
      <c r="A50" s="315"/>
      <c r="B50" s="286" t="s">
        <v>34</v>
      </c>
      <c r="C50" s="338" t="s">
        <v>508</v>
      </c>
      <c r="D50" s="294">
        <v>50</v>
      </c>
      <c r="E50" s="294">
        <v>50</v>
      </c>
      <c r="F50" s="294">
        <v>50</v>
      </c>
      <c r="G50" s="224"/>
    </row>
    <row r="51" spans="1:7" ht="31.5" customHeight="1">
      <c r="A51" s="315" t="s">
        <v>83</v>
      </c>
      <c r="B51" s="286" t="s">
        <v>35</v>
      </c>
      <c r="C51" s="338" t="s">
        <v>508</v>
      </c>
      <c r="D51" s="294">
        <v>150</v>
      </c>
      <c r="E51" s="294">
        <v>150</v>
      </c>
      <c r="F51" s="294">
        <v>150</v>
      </c>
      <c r="G51" s="224"/>
    </row>
    <row r="52" spans="1:7" ht="30.75" customHeight="1">
      <c r="A52" s="315" t="s">
        <v>83</v>
      </c>
      <c r="B52" s="286" t="s">
        <v>195</v>
      </c>
      <c r="C52" s="338" t="s">
        <v>508</v>
      </c>
      <c r="D52" s="294">
        <v>80</v>
      </c>
      <c r="E52" s="294">
        <v>80</v>
      </c>
      <c r="F52" s="294">
        <v>80</v>
      </c>
      <c r="G52" s="224"/>
    </row>
    <row r="53" spans="1:7" ht="30" customHeight="1">
      <c r="A53" s="315" t="s">
        <v>83</v>
      </c>
      <c r="B53" s="286" t="s">
        <v>172</v>
      </c>
      <c r="C53" s="338" t="s">
        <v>508</v>
      </c>
      <c r="D53" s="294">
        <v>100</v>
      </c>
      <c r="E53" s="294">
        <v>100</v>
      </c>
      <c r="F53" s="294">
        <v>100</v>
      </c>
      <c r="G53" s="224"/>
    </row>
    <row r="54" spans="1:7" ht="33" customHeight="1">
      <c r="A54" s="315" t="s">
        <v>83</v>
      </c>
      <c r="B54" s="286" t="s">
        <v>132</v>
      </c>
      <c r="C54" s="338" t="s">
        <v>508</v>
      </c>
      <c r="D54" s="294">
        <v>80</v>
      </c>
      <c r="E54" s="294">
        <v>80</v>
      </c>
      <c r="F54" s="294">
        <v>80</v>
      </c>
      <c r="G54" s="224"/>
    </row>
    <row r="55" spans="1:8" ht="30.75" customHeight="1">
      <c r="A55" s="315" t="s">
        <v>83</v>
      </c>
      <c r="B55" s="287" t="s">
        <v>38</v>
      </c>
      <c r="C55" s="338" t="s">
        <v>508</v>
      </c>
      <c r="D55" s="293">
        <v>160</v>
      </c>
      <c r="E55" s="293">
        <v>160</v>
      </c>
      <c r="F55" s="293">
        <v>160</v>
      </c>
      <c r="G55" s="224"/>
      <c r="H55" s="124"/>
    </row>
    <row r="56" spans="1:8" s="240" customFormat="1" ht="35.25" customHeight="1">
      <c r="A56" s="315" t="s">
        <v>83</v>
      </c>
      <c r="B56" s="285" t="s">
        <v>39</v>
      </c>
      <c r="C56" s="338" t="s">
        <v>508</v>
      </c>
      <c r="D56" s="293">
        <v>30</v>
      </c>
      <c r="E56" s="293">
        <v>30</v>
      </c>
      <c r="F56" s="293">
        <v>30</v>
      </c>
      <c r="G56" s="224"/>
      <c r="H56" s="239"/>
    </row>
    <row r="57" spans="1:8" s="124" customFormat="1" ht="39" customHeight="1">
      <c r="A57" s="315" t="s">
        <v>83</v>
      </c>
      <c r="B57" s="285" t="s">
        <v>82</v>
      </c>
      <c r="C57" s="338" t="s">
        <v>508</v>
      </c>
      <c r="D57" s="293">
        <v>30</v>
      </c>
      <c r="E57" s="293">
        <v>30</v>
      </c>
      <c r="F57" s="293">
        <v>30</v>
      </c>
      <c r="G57" s="224"/>
      <c r="H57" s="226"/>
    </row>
    <row r="58" spans="1:8" s="124" customFormat="1" ht="32.25" customHeight="1">
      <c r="A58" s="315" t="s">
        <v>83</v>
      </c>
      <c r="B58" s="285" t="s">
        <v>173</v>
      </c>
      <c r="C58" s="338" t="s">
        <v>508</v>
      </c>
      <c r="D58" s="293">
        <v>30</v>
      </c>
      <c r="E58" s="293">
        <v>30</v>
      </c>
      <c r="F58" s="293">
        <v>30</v>
      </c>
      <c r="G58" s="224"/>
      <c r="H58" s="226"/>
    </row>
    <row r="59" spans="1:8" s="124" customFormat="1" ht="49.5" customHeight="1">
      <c r="A59" s="315" t="s">
        <v>83</v>
      </c>
      <c r="B59" s="285" t="s">
        <v>133</v>
      </c>
      <c r="C59" s="338" t="s">
        <v>508</v>
      </c>
      <c r="D59" s="293">
        <v>30</v>
      </c>
      <c r="E59" s="293">
        <v>30</v>
      </c>
      <c r="F59" s="293">
        <v>30</v>
      </c>
      <c r="G59" s="224"/>
      <c r="H59" s="226"/>
    </row>
    <row r="60" spans="1:8" s="13" customFormat="1" ht="28.5" customHeight="1">
      <c r="A60" s="290" t="s">
        <v>83</v>
      </c>
      <c r="B60" s="285" t="s">
        <v>36</v>
      </c>
      <c r="C60" s="338" t="s">
        <v>508</v>
      </c>
      <c r="D60" s="293">
        <v>30</v>
      </c>
      <c r="E60" s="293">
        <v>30</v>
      </c>
      <c r="F60" s="293">
        <v>30</v>
      </c>
      <c r="G60" s="224"/>
      <c r="H60" s="227"/>
    </row>
    <row r="61" spans="1:8" s="13" customFormat="1" ht="54" customHeight="1">
      <c r="A61" s="290"/>
      <c r="B61" s="288" t="s">
        <v>177</v>
      </c>
      <c r="C61" s="285"/>
      <c r="D61" s="281">
        <f>D64+D65+D66+D67+D68+D69+D70+D73+D74+D75+D76+D77+D78+D79+D80+D81+D82+D83+D84+D85+D86+D87+D88</f>
        <v>6556.92</v>
      </c>
      <c r="E61" s="281">
        <f>E64+E65+E66+E67+E68+E69+E70+E73+E74+E75+E76+E77+E78+E79+E80+E81+E82+E83+E84+E85+E86+E87+E88</f>
        <v>6556.92</v>
      </c>
      <c r="F61" s="281">
        <f>F64+F65+F66+F67+F68+F69+F70+F73+F74+F75+F76+F77+F78+F79+F80+F81+F82+F83+F84+F85+F86+F87+F88</f>
        <v>6556.92</v>
      </c>
      <c r="G61" s="224"/>
      <c r="H61" s="227"/>
    </row>
    <row r="62" spans="1:8" s="13" customFormat="1" ht="24.75" customHeight="1">
      <c r="A62" s="432" t="s">
        <v>83</v>
      </c>
      <c r="B62" s="429" t="s">
        <v>161</v>
      </c>
      <c r="C62" s="258" t="s">
        <v>507</v>
      </c>
      <c r="D62" s="280">
        <v>3600</v>
      </c>
      <c r="E62" s="280">
        <v>3600</v>
      </c>
      <c r="F62" s="280">
        <v>3600</v>
      </c>
      <c r="G62" s="224"/>
      <c r="H62" s="227"/>
    </row>
    <row r="63" spans="1:8" s="13" customFormat="1" ht="24" customHeight="1">
      <c r="A63" s="433"/>
      <c r="B63" s="430"/>
      <c r="C63" s="258" t="s">
        <v>508</v>
      </c>
      <c r="D63" s="280">
        <v>620</v>
      </c>
      <c r="E63" s="280">
        <v>620</v>
      </c>
      <c r="F63" s="280">
        <v>620</v>
      </c>
      <c r="G63" s="224"/>
      <c r="H63" s="227"/>
    </row>
    <row r="64" spans="1:8" s="13" customFormat="1" ht="29.25" customHeight="1">
      <c r="A64" s="434"/>
      <c r="B64" s="431"/>
      <c r="C64" s="258" t="s">
        <v>206</v>
      </c>
      <c r="D64" s="280">
        <f>SUM(D62:D63)</f>
        <v>4220</v>
      </c>
      <c r="E64" s="280">
        <f>SUM(E62:E63)</f>
        <v>4220</v>
      </c>
      <c r="F64" s="280">
        <f>SUM(F62:F63)</f>
        <v>4220</v>
      </c>
      <c r="G64" s="224"/>
      <c r="H64" s="227"/>
    </row>
    <row r="65" spans="1:7" ht="30">
      <c r="A65" s="290"/>
      <c r="B65" s="361" t="s">
        <v>191</v>
      </c>
      <c r="C65" s="258" t="s">
        <v>508</v>
      </c>
      <c r="D65" s="294">
        <v>60</v>
      </c>
      <c r="E65" s="294">
        <v>60</v>
      </c>
      <c r="F65" s="294">
        <v>60</v>
      </c>
      <c r="G65" s="224"/>
    </row>
    <row r="66" spans="1:7" ht="45">
      <c r="A66" s="290"/>
      <c r="B66" s="361" t="s">
        <v>24</v>
      </c>
      <c r="C66" s="258" t="s">
        <v>508</v>
      </c>
      <c r="D66" s="294">
        <v>90</v>
      </c>
      <c r="E66" s="294">
        <v>90</v>
      </c>
      <c r="F66" s="294">
        <v>90</v>
      </c>
      <c r="G66" s="224"/>
    </row>
    <row r="67" spans="1:7" ht="30">
      <c r="A67" s="290" t="s">
        <v>83</v>
      </c>
      <c r="B67" s="286" t="s">
        <v>37</v>
      </c>
      <c r="C67" s="258" t="s">
        <v>508</v>
      </c>
      <c r="D67" s="294">
        <v>50</v>
      </c>
      <c r="E67" s="294">
        <v>50</v>
      </c>
      <c r="F67" s="294">
        <v>50</v>
      </c>
      <c r="G67" s="224"/>
    </row>
    <row r="68" spans="1:7" ht="36.75" customHeight="1">
      <c r="A68" s="316"/>
      <c r="B68" s="284" t="s">
        <v>524</v>
      </c>
      <c r="C68" s="258" t="s">
        <v>508</v>
      </c>
      <c r="D68" s="294">
        <v>16.5</v>
      </c>
      <c r="E68" s="294">
        <v>16.5</v>
      </c>
      <c r="F68" s="294">
        <v>16.5</v>
      </c>
      <c r="G68" s="224"/>
    </row>
    <row r="69" spans="1:7" s="226" customFormat="1" ht="64.5" customHeight="1">
      <c r="A69" s="290" t="s">
        <v>83</v>
      </c>
      <c r="B69" s="286" t="s">
        <v>40</v>
      </c>
      <c r="C69" s="258" t="s">
        <v>508</v>
      </c>
      <c r="D69" s="294">
        <v>100</v>
      </c>
      <c r="E69" s="294">
        <v>100</v>
      </c>
      <c r="F69" s="294">
        <v>100</v>
      </c>
      <c r="G69" s="224"/>
    </row>
    <row r="70" spans="1:7" s="226" customFormat="1" ht="32.25" customHeight="1">
      <c r="A70" s="290" t="s">
        <v>83</v>
      </c>
      <c r="B70" s="286" t="s">
        <v>196</v>
      </c>
      <c r="C70" s="258" t="s">
        <v>508</v>
      </c>
      <c r="D70" s="294">
        <v>110</v>
      </c>
      <c r="E70" s="294">
        <v>110</v>
      </c>
      <c r="F70" s="294">
        <f>100+10</f>
        <v>110</v>
      </c>
      <c r="G70" s="224"/>
    </row>
    <row r="71" spans="1:7" s="226" customFormat="1" ht="23.25" customHeight="1">
      <c r="A71" s="435" t="s">
        <v>526</v>
      </c>
      <c r="B71" s="444" t="s">
        <v>197</v>
      </c>
      <c r="C71" s="358" t="s">
        <v>507</v>
      </c>
      <c r="D71" s="294">
        <v>500</v>
      </c>
      <c r="E71" s="294">
        <v>500</v>
      </c>
      <c r="F71" s="294">
        <v>500</v>
      </c>
      <c r="G71" s="224"/>
    </row>
    <row r="72" spans="1:7" s="226" customFormat="1" ht="19.5" customHeight="1">
      <c r="A72" s="436"/>
      <c r="B72" s="445"/>
      <c r="C72" s="358" t="s">
        <v>508</v>
      </c>
      <c r="D72" s="294">
        <v>150</v>
      </c>
      <c r="E72" s="294">
        <v>150</v>
      </c>
      <c r="F72" s="294">
        <v>150</v>
      </c>
      <c r="G72" s="224"/>
    </row>
    <row r="73" spans="1:7" s="226" customFormat="1" ht="19.5" customHeight="1">
      <c r="A73" s="437"/>
      <c r="B73" s="446"/>
      <c r="C73" s="358" t="s">
        <v>206</v>
      </c>
      <c r="D73" s="293">
        <f>SUM(D71:D72)</f>
        <v>650</v>
      </c>
      <c r="E73" s="293">
        <f>SUM(E71:E72)</f>
        <v>650</v>
      </c>
      <c r="F73" s="293">
        <f>SUM(F71:F72)</f>
        <v>650</v>
      </c>
      <c r="G73" s="224"/>
    </row>
    <row r="74" spans="1:7" s="226" customFormat="1" ht="31.5" customHeight="1">
      <c r="A74" s="314"/>
      <c r="B74" s="285" t="s">
        <v>517</v>
      </c>
      <c r="C74" s="358" t="s">
        <v>508</v>
      </c>
      <c r="D74" s="293">
        <v>100</v>
      </c>
      <c r="E74" s="293">
        <v>100</v>
      </c>
      <c r="F74" s="293">
        <v>100</v>
      </c>
      <c r="G74" s="224"/>
    </row>
    <row r="75" spans="1:7" s="226" customFormat="1" ht="44.25" customHeight="1">
      <c r="A75" s="314"/>
      <c r="B75" s="285" t="s">
        <v>165</v>
      </c>
      <c r="C75" s="358" t="s">
        <v>508</v>
      </c>
      <c r="D75" s="293">
        <v>92.7</v>
      </c>
      <c r="E75" s="293">
        <v>92.7</v>
      </c>
      <c r="F75" s="293">
        <f>90+2.7</f>
        <v>92.7</v>
      </c>
      <c r="G75" s="224"/>
    </row>
    <row r="76" spans="1:7" s="226" customFormat="1" ht="51.75" customHeight="1">
      <c r="A76" s="314"/>
      <c r="B76" s="285" t="s">
        <v>160</v>
      </c>
      <c r="C76" s="358" t="s">
        <v>508</v>
      </c>
      <c r="D76" s="293">
        <v>80</v>
      </c>
      <c r="E76" s="293">
        <v>80</v>
      </c>
      <c r="F76" s="293">
        <v>80</v>
      </c>
      <c r="G76" s="224"/>
    </row>
    <row r="77" spans="1:7" s="226" customFormat="1" ht="49.5" customHeight="1">
      <c r="A77" s="314"/>
      <c r="B77" s="289" t="s">
        <v>166</v>
      </c>
      <c r="C77" s="358" t="s">
        <v>508</v>
      </c>
      <c r="D77" s="294">
        <v>2.72</v>
      </c>
      <c r="E77" s="294">
        <v>2.72</v>
      </c>
      <c r="F77" s="294">
        <v>2.72</v>
      </c>
      <c r="G77" s="224"/>
    </row>
    <row r="78" spans="1:7" s="89" customFormat="1" ht="34.5" customHeight="1">
      <c r="A78" s="290" t="s">
        <v>83</v>
      </c>
      <c r="B78" s="286" t="s">
        <v>41</v>
      </c>
      <c r="C78" s="358" t="s">
        <v>508</v>
      </c>
      <c r="D78" s="294">
        <v>150</v>
      </c>
      <c r="E78" s="294">
        <v>150</v>
      </c>
      <c r="F78" s="294">
        <v>150</v>
      </c>
      <c r="G78" s="224"/>
    </row>
    <row r="79" spans="1:7" s="89" customFormat="1" ht="63.75" customHeight="1">
      <c r="A79" s="290" t="s">
        <v>83</v>
      </c>
      <c r="B79" s="286" t="s">
        <v>135</v>
      </c>
      <c r="C79" s="358" t="s">
        <v>508</v>
      </c>
      <c r="D79" s="294">
        <v>100</v>
      </c>
      <c r="E79" s="294">
        <v>100</v>
      </c>
      <c r="F79" s="294">
        <v>100</v>
      </c>
      <c r="G79" s="224"/>
    </row>
    <row r="80" spans="1:7" s="89" customFormat="1" ht="33.75" customHeight="1">
      <c r="A80" s="290" t="s">
        <v>83</v>
      </c>
      <c r="B80" s="287" t="s">
        <v>42</v>
      </c>
      <c r="C80" s="358" t="s">
        <v>508</v>
      </c>
      <c r="D80" s="293">
        <v>80</v>
      </c>
      <c r="E80" s="293">
        <v>80</v>
      </c>
      <c r="F80" s="293">
        <v>80</v>
      </c>
      <c r="G80" s="224"/>
    </row>
    <row r="81" spans="1:7" s="89" customFormat="1" ht="36" customHeight="1">
      <c r="A81" s="290" t="s">
        <v>83</v>
      </c>
      <c r="B81" s="286" t="s">
        <v>43</v>
      </c>
      <c r="C81" s="358" t="s">
        <v>508</v>
      </c>
      <c r="D81" s="294">
        <v>70</v>
      </c>
      <c r="E81" s="294">
        <v>70</v>
      </c>
      <c r="F81" s="294">
        <v>70</v>
      </c>
      <c r="G81" s="224"/>
    </row>
    <row r="82" spans="1:7" s="89" customFormat="1" ht="67.5" customHeight="1">
      <c r="A82" s="290"/>
      <c r="B82" s="286" t="s">
        <v>48</v>
      </c>
      <c r="C82" s="358" t="s">
        <v>508</v>
      </c>
      <c r="D82" s="294">
        <v>175</v>
      </c>
      <c r="E82" s="294">
        <v>175</v>
      </c>
      <c r="F82" s="294">
        <v>175</v>
      </c>
      <c r="G82" s="224"/>
    </row>
    <row r="83" spans="1:7" s="241" customFormat="1" ht="32.25" customHeight="1">
      <c r="A83" s="290" t="s">
        <v>83</v>
      </c>
      <c r="B83" s="362" t="s">
        <v>523</v>
      </c>
      <c r="C83" s="358" t="s">
        <v>508</v>
      </c>
      <c r="D83" s="363">
        <v>100</v>
      </c>
      <c r="E83" s="363">
        <v>100</v>
      </c>
      <c r="F83" s="363">
        <v>100</v>
      </c>
      <c r="G83" s="251"/>
    </row>
    <row r="84" spans="1:7" ht="29.25" customHeight="1">
      <c r="A84" s="290" t="s">
        <v>83</v>
      </c>
      <c r="B84" s="364" t="s">
        <v>394</v>
      </c>
      <c r="C84" s="358" t="s">
        <v>508</v>
      </c>
      <c r="D84" s="363">
        <v>190</v>
      </c>
      <c r="E84" s="363">
        <v>190</v>
      </c>
      <c r="F84" s="363">
        <v>190</v>
      </c>
      <c r="G84" s="252"/>
    </row>
    <row r="85" spans="1:7" ht="78" customHeight="1">
      <c r="A85" s="290" t="s">
        <v>83</v>
      </c>
      <c r="B85" s="285" t="s">
        <v>136</v>
      </c>
      <c r="C85" s="358" t="s">
        <v>508</v>
      </c>
      <c r="D85" s="363">
        <v>30</v>
      </c>
      <c r="E85" s="363">
        <v>30</v>
      </c>
      <c r="F85" s="363">
        <v>30</v>
      </c>
      <c r="G85" s="253"/>
    </row>
    <row r="86" spans="1:7" ht="61.5" customHeight="1">
      <c r="A86" s="290" t="s">
        <v>83</v>
      </c>
      <c r="B86" s="285" t="s">
        <v>164</v>
      </c>
      <c r="C86" s="358" t="s">
        <v>508</v>
      </c>
      <c r="D86" s="363">
        <v>30</v>
      </c>
      <c r="E86" s="363">
        <v>30</v>
      </c>
      <c r="F86" s="363">
        <v>30</v>
      </c>
      <c r="G86" s="252"/>
    </row>
    <row r="87" spans="1:14" s="160" customFormat="1" ht="77.25" customHeight="1">
      <c r="A87" s="290" t="s">
        <v>83</v>
      </c>
      <c r="B87" s="285" t="s">
        <v>137</v>
      </c>
      <c r="C87" s="358" t="s">
        <v>508</v>
      </c>
      <c r="D87" s="363">
        <v>30</v>
      </c>
      <c r="E87" s="363">
        <v>30</v>
      </c>
      <c r="F87" s="363">
        <v>30</v>
      </c>
      <c r="G87" s="162"/>
      <c r="I87" s="161"/>
      <c r="J87" s="161"/>
      <c r="K87" s="161"/>
      <c r="L87" s="161"/>
      <c r="M87" s="161"/>
      <c r="N87" s="161"/>
    </row>
    <row r="88" spans="1:14" ht="39" customHeight="1">
      <c r="A88" s="290" t="s">
        <v>83</v>
      </c>
      <c r="B88" s="285" t="s">
        <v>199</v>
      </c>
      <c r="C88" s="358" t="s">
        <v>508</v>
      </c>
      <c r="D88" s="363">
        <v>30</v>
      </c>
      <c r="E88" s="363">
        <v>30</v>
      </c>
      <c r="F88" s="363">
        <v>30</v>
      </c>
      <c r="G88" s="357"/>
      <c r="I88" s="220"/>
      <c r="J88" s="65"/>
      <c r="K88" s="65"/>
      <c r="L88" s="65"/>
      <c r="M88" s="65"/>
      <c r="N88" s="65"/>
    </row>
    <row r="89" spans="1:14" ht="40.5" customHeight="1">
      <c r="A89" s="290"/>
      <c r="B89" s="288" t="s">
        <v>178</v>
      </c>
      <c r="C89" s="236"/>
      <c r="D89" s="295">
        <v>280</v>
      </c>
      <c r="E89" s="295">
        <v>280</v>
      </c>
      <c r="F89" s="295">
        <v>280</v>
      </c>
      <c r="G89" s="162"/>
      <c r="I89" s="220"/>
      <c r="J89" s="65"/>
      <c r="K89" s="65"/>
      <c r="L89" s="65"/>
      <c r="M89" s="65"/>
      <c r="N89" s="65"/>
    </row>
    <row r="90" spans="1:256" s="225" customFormat="1" ht="64.5" customHeight="1">
      <c r="A90" s="365"/>
      <c r="B90" s="12" t="s">
        <v>124</v>
      </c>
      <c r="C90" s="358" t="s">
        <v>508</v>
      </c>
      <c r="D90" s="278" t="s">
        <v>174</v>
      </c>
      <c r="E90" s="278" t="s">
        <v>174</v>
      </c>
      <c r="F90" s="278" t="s">
        <v>174</v>
      </c>
      <c r="G90" s="162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157" t="s">
        <v>83</v>
      </c>
      <c r="V90" s="157" t="s">
        <v>83</v>
      </c>
      <c r="W90" s="157" t="s">
        <v>83</v>
      </c>
      <c r="X90" s="157" t="s">
        <v>83</v>
      </c>
      <c r="Y90" s="157" t="s">
        <v>83</v>
      </c>
      <c r="Z90" s="157" t="s">
        <v>83</v>
      </c>
      <c r="AA90" s="157" t="s">
        <v>83</v>
      </c>
      <c r="AB90" s="157" t="s">
        <v>83</v>
      </c>
      <c r="AC90" s="157" t="s">
        <v>83</v>
      </c>
      <c r="AD90" s="157" t="s">
        <v>83</v>
      </c>
      <c r="AE90" s="157" t="s">
        <v>83</v>
      </c>
      <c r="AF90" s="157" t="s">
        <v>83</v>
      </c>
      <c r="AG90" s="157" t="s">
        <v>83</v>
      </c>
      <c r="AH90" s="157" t="s">
        <v>83</v>
      </c>
      <c r="AI90" s="157" t="s">
        <v>83</v>
      </c>
      <c r="AJ90" s="157" t="s">
        <v>83</v>
      </c>
      <c r="AK90" s="157" t="s">
        <v>83</v>
      </c>
      <c r="AL90" s="157" t="s">
        <v>83</v>
      </c>
      <c r="AM90" s="157" t="s">
        <v>83</v>
      </c>
      <c r="AN90" s="157" t="s">
        <v>83</v>
      </c>
      <c r="AO90" s="157" t="s">
        <v>83</v>
      </c>
      <c r="AP90" s="157" t="s">
        <v>83</v>
      </c>
      <c r="AQ90" s="157" t="s">
        <v>83</v>
      </c>
      <c r="AR90" s="157" t="s">
        <v>83</v>
      </c>
      <c r="AS90" s="157" t="s">
        <v>83</v>
      </c>
      <c r="AT90" s="157" t="s">
        <v>83</v>
      </c>
      <c r="AU90" s="157" t="s">
        <v>83</v>
      </c>
      <c r="AV90" s="157" t="s">
        <v>83</v>
      </c>
      <c r="AW90" s="157" t="s">
        <v>483</v>
      </c>
      <c r="AX90" s="157" t="s">
        <v>483</v>
      </c>
      <c r="AY90" s="157" t="s">
        <v>483</v>
      </c>
      <c r="AZ90" s="157" t="s">
        <v>483</v>
      </c>
      <c r="BA90" s="157" t="s">
        <v>483</v>
      </c>
      <c r="BB90" s="157" t="s">
        <v>483</v>
      </c>
      <c r="BC90" s="157" t="s">
        <v>483</v>
      </c>
      <c r="BD90" s="157" t="s">
        <v>483</v>
      </c>
      <c r="BE90" s="157" t="s">
        <v>483</v>
      </c>
      <c r="BF90" s="157" t="s">
        <v>483</v>
      </c>
      <c r="BG90" s="157" t="s">
        <v>483</v>
      </c>
      <c r="BH90" s="157" t="s">
        <v>483</v>
      </c>
      <c r="BI90" s="157" t="s">
        <v>483</v>
      </c>
      <c r="BJ90" s="157" t="s">
        <v>483</v>
      </c>
      <c r="BK90" s="157" t="s">
        <v>483</v>
      </c>
      <c r="BL90" s="157" t="s">
        <v>483</v>
      </c>
      <c r="BM90" s="157" t="s">
        <v>483</v>
      </c>
      <c r="BN90" s="157" t="s">
        <v>483</v>
      </c>
      <c r="BO90" s="157" t="s">
        <v>483</v>
      </c>
      <c r="BP90" s="157" t="s">
        <v>83</v>
      </c>
      <c r="BQ90" s="157" t="s">
        <v>83</v>
      </c>
      <c r="BR90" s="157" t="s">
        <v>483</v>
      </c>
      <c r="BS90" s="157" t="s">
        <v>483</v>
      </c>
      <c r="BT90" s="157" t="s">
        <v>483</v>
      </c>
      <c r="BU90" s="157" t="s">
        <v>483</v>
      </c>
      <c r="BV90" s="157" t="s">
        <v>483</v>
      </c>
      <c r="BW90" s="157" t="s">
        <v>483</v>
      </c>
      <c r="BX90" s="157" t="s">
        <v>483</v>
      </c>
      <c r="BY90" s="157" t="s">
        <v>483</v>
      </c>
      <c r="BZ90" s="157" t="s">
        <v>483</v>
      </c>
      <c r="CA90" s="157" t="s">
        <v>483</v>
      </c>
      <c r="CB90" s="157" t="s">
        <v>483</v>
      </c>
      <c r="CC90" s="157" t="s">
        <v>483</v>
      </c>
      <c r="CD90" s="157" t="s">
        <v>483</v>
      </c>
      <c r="CE90" s="157" t="s">
        <v>483</v>
      </c>
      <c r="CF90" s="157" t="s">
        <v>483</v>
      </c>
      <c r="CG90" s="157" t="s">
        <v>483</v>
      </c>
      <c r="CH90" s="157" t="s">
        <v>483</v>
      </c>
      <c r="CI90" s="157" t="s">
        <v>483</v>
      </c>
      <c r="CJ90" s="157" t="s">
        <v>483</v>
      </c>
      <c r="CK90" s="157" t="s">
        <v>483</v>
      </c>
      <c r="CL90" s="157" t="s">
        <v>483</v>
      </c>
      <c r="CM90" s="157" t="s">
        <v>483</v>
      </c>
      <c r="CN90" s="157" t="s">
        <v>483</v>
      </c>
      <c r="CO90" s="157" t="s">
        <v>483</v>
      </c>
      <c r="CP90" s="157" t="s">
        <v>483</v>
      </c>
      <c r="CQ90" s="157" t="s">
        <v>483</v>
      </c>
      <c r="CR90" s="157" t="s">
        <v>483</v>
      </c>
      <c r="CS90" s="157" t="s">
        <v>483</v>
      </c>
      <c r="CT90" s="157" t="s">
        <v>483</v>
      </c>
      <c r="CU90" s="157" t="s">
        <v>483</v>
      </c>
      <c r="CV90" s="157" t="s">
        <v>483</v>
      </c>
      <c r="CW90" s="157" t="s">
        <v>483</v>
      </c>
      <c r="CX90" s="157" t="s">
        <v>483</v>
      </c>
      <c r="CY90" s="157" t="s">
        <v>483</v>
      </c>
      <c r="CZ90" s="157" t="s">
        <v>483</v>
      </c>
      <c r="DA90" s="157" t="s">
        <v>483</v>
      </c>
      <c r="DB90" s="157" t="s">
        <v>483</v>
      </c>
      <c r="DC90" s="157" t="s">
        <v>483</v>
      </c>
      <c r="DD90" s="157" t="s">
        <v>483</v>
      </c>
      <c r="DE90" s="157" t="s">
        <v>483</v>
      </c>
      <c r="DF90" s="157" t="s">
        <v>483</v>
      </c>
      <c r="DG90" s="157" t="s">
        <v>483</v>
      </c>
      <c r="DH90" s="157" t="s">
        <v>483</v>
      </c>
      <c r="DI90" s="157" t="s">
        <v>483</v>
      </c>
      <c r="DJ90" s="157" t="s">
        <v>483</v>
      </c>
      <c r="DK90" s="157" t="s">
        <v>483</v>
      </c>
      <c r="DL90" s="157" t="s">
        <v>483</v>
      </c>
      <c r="DM90" s="157" t="s">
        <v>483</v>
      </c>
      <c r="DN90" s="157" t="s">
        <v>483</v>
      </c>
      <c r="DO90" s="157" t="s">
        <v>483</v>
      </c>
      <c r="DP90" s="157" t="s">
        <v>483</v>
      </c>
      <c r="DQ90" s="157" t="s">
        <v>83</v>
      </c>
      <c r="DR90" s="157" t="s">
        <v>83</v>
      </c>
      <c r="DS90" s="157" t="s">
        <v>84</v>
      </c>
      <c r="DT90" s="157" t="s">
        <v>83</v>
      </c>
      <c r="DU90" s="157" t="s">
        <v>84</v>
      </c>
      <c r="DV90" s="157" t="s">
        <v>83</v>
      </c>
      <c r="DW90" s="157" t="s">
        <v>83</v>
      </c>
      <c r="DX90" s="157" t="s">
        <v>83</v>
      </c>
      <c r="DY90" s="157" t="s">
        <v>83</v>
      </c>
      <c r="DZ90" s="157" t="s">
        <v>83</v>
      </c>
      <c r="EA90" s="157" t="s">
        <v>83</v>
      </c>
      <c r="EB90" s="157" t="s">
        <v>83</v>
      </c>
      <c r="EC90" s="157" t="s">
        <v>83</v>
      </c>
      <c r="ED90" s="157" t="s">
        <v>83</v>
      </c>
      <c r="EE90" s="157" t="s">
        <v>83</v>
      </c>
      <c r="EF90" s="157" t="s">
        <v>84</v>
      </c>
      <c r="EG90" s="157" t="s">
        <v>483</v>
      </c>
      <c r="EH90" s="157" t="s">
        <v>483</v>
      </c>
      <c r="EI90" s="157" t="s">
        <v>483</v>
      </c>
      <c r="EJ90" s="157" t="s">
        <v>483</v>
      </c>
      <c r="EK90" s="157" t="s">
        <v>483</v>
      </c>
      <c r="EL90" s="157" t="s">
        <v>483</v>
      </c>
      <c r="EM90" s="157" t="s">
        <v>483</v>
      </c>
      <c r="EN90" s="157" t="s">
        <v>483</v>
      </c>
      <c r="EO90" s="157" t="s">
        <v>483</v>
      </c>
      <c r="EP90" s="157" t="s">
        <v>483</v>
      </c>
      <c r="EQ90" s="157" t="s">
        <v>483</v>
      </c>
      <c r="ER90" s="157" t="s">
        <v>483</v>
      </c>
      <c r="ES90" s="157" t="s">
        <v>483</v>
      </c>
      <c r="ET90" s="157" t="s">
        <v>483</v>
      </c>
      <c r="EU90" s="157" t="s">
        <v>483</v>
      </c>
      <c r="EV90" s="157" t="s">
        <v>483</v>
      </c>
      <c r="EW90" s="157" t="s">
        <v>483</v>
      </c>
      <c r="EX90" s="157" t="s">
        <v>483</v>
      </c>
      <c r="EY90" s="157" t="s">
        <v>483</v>
      </c>
      <c r="EZ90" s="157" t="s">
        <v>483</v>
      </c>
      <c r="FA90" s="157" t="s">
        <v>483</v>
      </c>
      <c r="FB90" s="157" t="s">
        <v>483</v>
      </c>
      <c r="FC90" s="157" t="s">
        <v>483</v>
      </c>
      <c r="FD90" s="157" t="s">
        <v>483</v>
      </c>
      <c r="FE90" s="157" t="s">
        <v>483</v>
      </c>
      <c r="FF90" s="157" t="s">
        <v>483</v>
      </c>
      <c r="FG90" s="157" t="s">
        <v>483</v>
      </c>
      <c r="FH90" s="157" t="s">
        <v>483</v>
      </c>
      <c r="FI90" s="157" t="s">
        <v>483</v>
      </c>
      <c r="FJ90" s="157" t="s">
        <v>483</v>
      </c>
      <c r="FK90" s="157" t="s">
        <v>483</v>
      </c>
      <c r="FL90" s="157" t="s">
        <v>483</v>
      </c>
      <c r="FM90" s="157" t="s">
        <v>483</v>
      </c>
      <c r="FN90" s="157" t="s">
        <v>483</v>
      </c>
      <c r="FO90" s="157" t="s">
        <v>483</v>
      </c>
      <c r="FP90" s="157" t="s">
        <v>483</v>
      </c>
      <c r="FQ90" s="157" t="s">
        <v>483</v>
      </c>
      <c r="FR90" s="157" t="s">
        <v>483</v>
      </c>
      <c r="FS90" s="157" t="s">
        <v>483</v>
      </c>
      <c r="FT90" s="157" t="s">
        <v>483</v>
      </c>
      <c r="FU90" s="157" t="s">
        <v>483</v>
      </c>
      <c r="FV90" s="157" t="s">
        <v>483</v>
      </c>
      <c r="FW90" s="157" t="s">
        <v>483</v>
      </c>
      <c r="FX90" s="157" t="s">
        <v>483</v>
      </c>
      <c r="FY90" s="157" t="s">
        <v>483</v>
      </c>
      <c r="FZ90" s="157" t="s">
        <v>483</v>
      </c>
      <c r="GA90" s="157" t="s">
        <v>483</v>
      </c>
      <c r="GB90" s="157" t="s">
        <v>483</v>
      </c>
      <c r="GC90" s="157" t="s">
        <v>483</v>
      </c>
      <c r="GD90" s="157" t="s">
        <v>483</v>
      </c>
      <c r="GE90" s="157" t="s">
        <v>483</v>
      </c>
      <c r="GF90" s="157" t="s">
        <v>483</v>
      </c>
      <c r="GG90" s="157" t="s">
        <v>83</v>
      </c>
      <c r="GH90" s="157" t="s">
        <v>83</v>
      </c>
      <c r="GI90" s="157" t="s">
        <v>83</v>
      </c>
      <c r="GJ90" s="157" t="s">
        <v>83</v>
      </c>
      <c r="GK90" s="157" t="s">
        <v>83</v>
      </c>
      <c r="GL90" s="157" t="s">
        <v>83</v>
      </c>
      <c r="GM90" s="157" t="s">
        <v>83</v>
      </c>
      <c r="GN90" s="157" t="s">
        <v>83</v>
      </c>
      <c r="GO90" s="157" t="s">
        <v>83</v>
      </c>
      <c r="GP90" s="157" t="s">
        <v>83</v>
      </c>
      <c r="GQ90" s="157" t="s">
        <v>83</v>
      </c>
      <c r="GR90" s="157" t="s">
        <v>83</v>
      </c>
      <c r="GS90" s="157" t="s">
        <v>83</v>
      </c>
      <c r="GT90" s="157" t="s">
        <v>83</v>
      </c>
      <c r="GU90" s="157" t="s">
        <v>83</v>
      </c>
      <c r="GV90" s="157" t="s">
        <v>83</v>
      </c>
      <c r="GW90" s="157" t="s">
        <v>83</v>
      </c>
      <c r="GX90" s="157" t="s">
        <v>83</v>
      </c>
      <c r="GY90" s="157" t="s">
        <v>83</v>
      </c>
      <c r="GZ90" s="157" t="s">
        <v>83</v>
      </c>
      <c r="HA90" s="157" t="s">
        <v>83</v>
      </c>
      <c r="HB90" s="157" t="s">
        <v>83</v>
      </c>
      <c r="HC90" s="157" t="s">
        <v>83</v>
      </c>
      <c r="HD90" s="157" t="s">
        <v>83</v>
      </c>
      <c r="HE90" s="157" t="s">
        <v>83</v>
      </c>
      <c r="HF90" s="157" t="s">
        <v>83</v>
      </c>
      <c r="HG90" s="157" t="s">
        <v>83</v>
      </c>
      <c r="HH90" s="157" t="s">
        <v>83</v>
      </c>
      <c r="HI90" s="157" t="s">
        <v>83</v>
      </c>
      <c r="HJ90" s="157" t="s">
        <v>83</v>
      </c>
      <c r="HK90" s="157" t="s">
        <v>83</v>
      </c>
      <c r="HL90" s="157" t="s">
        <v>83</v>
      </c>
      <c r="HM90" s="157" t="s">
        <v>83</v>
      </c>
      <c r="HN90" s="157" t="s">
        <v>83</v>
      </c>
      <c r="HO90" s="157" t="s">
        <v>83</v>
      </c>
      <c r="HP90" s="157" t="s">
        <v>83</v>
      </c>
      <c r="HQ90" s="157" t="s">
        <v>83</v>
      </c>
      <c r="HR90" s="157" t="s">
        <v>83</v>
      </c>
      <c r="HS90" s="157" t="s">
        <v>83</v>
      </c>
      <c r="HT90" s="157" t="s">
        <v>83</v>
      </c>
      <c r="HU90" s="157" t="s">
        <v>83</v>
      </c>
      <c r="HV90" s="157" t="s">
        <v>83</v>
      </c>
      <c r="HW90" s="157" t="s">
        <v>83</v>
      </c>
      <c r="HX90" s="157" t="s">
        <v>83</v>
      </c>
      <c r="HY90" s="157" t="s">
        <v>83</v>
      </c>
      <c r="HZ90" s="157" t="s">
        <v>83</v>
      </c>
      <c r="IA90" s="157" t="s">
        <v>83</v>
      </c>
      <c r="IB90" s="157" t="s">
        <v>83</v>
      </c>
      <c r="IC90" s="157" t="s">
        <v>83</v>
      </c>
      <c r="ID90" s="157" t="s">
        <v>483</v>
      </c>
      <c r="IE90" s="157" t="s">
        <v>83</v>
      </c>
      <c r="IF90" s="157" t="s">
        <v>83</v>
      </c>
      <c r="IG90" s="157" t="s">
        <v>83</v>
      </c>
      <c r="IH90" s="157" t="s">
        <v>83</v>
      </c>
      <c r="II90" s="157" t="s">
        <v>83</v>
      </c>
      <c r="IJ90" s="157" t="s">
        <v>83</v>
      </c>
      <c r="IK90" s="157" t="s">
        <v>83</v>
      </c>
      <c r="IL90" s="157" t="s">
        <v>83</v>
      </c>
      <c r="IM90" s="157" t="s">
        <v>83</v>
      </c>
      <c r="IN90" s="157" t="s">
        <v>83</v>
      </c>
      <c r="IO90" s="157" t="s">
        <v>83</v>
      </c>
      <c r="IP90" s="157" t="s">
        <v>83</v>
      </c>
      <c r="IQ90" s="157" t="s">
        <v>83</v>
      </c>
      <c r="IR90" s="157" t="s">
        <v>83</v>
      </c>
      <c r="IS90" s="157" t="s">
        <v>83</v>
      </c>
      <c r="IT90" s="157" t="s">
        <v>83</v>
      </c>
      <c r="IU90" s="157" t="s">
        <v>83</v>
      </c>
      <c r="IV90" s="157" t="s">
        <v>83</v>
      </c>
    </row>
    <row r="91" spans="1:14" ht="25.5" customHeight="1">
      <c r="A91" s="365"/>
      <c r="B91" s="242" t="s">
        <v>421</v>
      </c>
      <c r="C91" s="236"/>
      <c r="D91" s="296">
        <f>D92+D106+D113+D122+D125+D127</f>
        <v>5641.5</v>
      </c>
      <c r="E91" s="296">
        <f>E92+E106+E113+E122+E125+E127</f>
        <v>5641.5</v>
      </c>
      <c r="F91" s="296">
        <f>F92+F106+F113+F122+F125+F127</f>
        <v>3941.5000000000005</v>
      </c>
      <c r="G91" s="162"/>
      <c r="I91" s="220"/>
      <c r="J91" s="65"/>
      <c r="K91" s="65"/>
      <c r="L91" s="65"/>
      <c r="M91" s="65"/>
      <c r="N91" s="65"/>
    </row>
    <row r="92" spans="1:14" ht="18" customHeight="1">
      <c r="A92" s="365"/>
      <c r="B92" s="242" t="s">
        <v>179</v>
      </c>
      <c r="C92" s="236"/>
      <c r="D92" s="296">
        <f>SUM(D93:D105)</f>
        <v>2419.6</v>
      </c>
      <c r="E92" s="296">
        <f>SUM(E93:E105)</f>
        <v>2419.6</v>
      </c>
      <c r="F92" s="296">
        <f>SUM(F93:F105)</f>
        <v>1519.6</v>
      </c>
      <c r="G92" s="162"/>
      <c r="I92" s="220"/>
      <c r="J92" s="65"/>
      <c r="K92" s="65"/>
      <c r="L92" s="65"/>
      <c r="M92" s="65"/>
      <c r="N92" s="65"/>
    </row>
    <row r="93" spans="1:14" ht="49.5" customHeight="1">
      <c r="A93" s="308" t="s">
        <v>526</v>
      </c>
      <c r="B93" s="157" t="s">
        <v>44</v>
      </c>
      <c r="C93" s="358" t="s">
        <v>508</v>
      </c>
      <c r="D93" s="279">
        <v>1500</v>
      </c>
      <c r="E93" s="279">
        <v>1500</v>
      </c>
      <c r="F93" s="279">
        <v>500</v>
      </c>
      <c r="G93" s="162"/>
      <c r="I93" s="220"/>
      <c r="J93" s="65"/>
      <c r="K93" s="65"/>
      <c r="L93" s="65"/>
      <c r="M93" s="65"/>
      <c r="N93" s="65"/>
    </row>
    <row r="94" spans="1:6" ht="45">
      <c r="A94" s="308" t="s">
        <v>526</v>
      </c>
      <c r="B94" s="32" t="s">
        <v>125</v>
      </c>
      <c r="C94" s="358" t="s">
        <v>508</v>
      </c>
      <c r="D94" s="279">
        <v>60</v>
      </c>
      <c r="E94" s="279">
        <v>60</v>
      </c>
      <c r="F94" s="279">
        <v>60</v>
      </c>
    </row>
    <row r="95" spans="1:14" s="231" customFormat="1" ht="39.75" customHeight="1">
      <c r="A95" s="308" t="s">
        <v>526</v>
      </c>
      <c r="B95" s="32" t="s">
        <v>88</v>
      </c>
      <c r="C95" s="358" t="s">
        <v>508</v>
      </c>
      <c r="D95" s="279">
        <v>60</v>
      </c>
      <c r="E95" s="279">
        <v>60</v>
      </c>
      <c r="F95" s="279">
        <v>60</v>
      </c>
      <c r="G95" s="162"/>
      <c r="I95" s="232"/>
      <c r="J95" s="233"/>
      <c r="K95" s="233"/>
      <c r="L95" s="233"/>
      <c r="M95" s="233"/>
      <c r="N95" s="233"/>
    </row>
    <row r="96" spans="1:14" s="231" customFormat="1" ht="34.5" customHeight="1">
      <c r="A96" s="308" t="s">
        <v>526</v>
      </c>
      <c r="B96" s="157" t="s">
        <v>45</v>
      </c>
      <c r="C96" s="358" t="s">
        <v>508</v>
      </c>
      <c r="D96" s="279" t="s">
        <v>126</v>
      </c>
      <c r="E96" s="279" t="s">
        <v>126</v>
      </c>
      <c r="F96" s="279">
        <v>100</v>
      </c>
      <c r="G96" s="162"/>
      <c r="I96" s="232"/>
      <c r="J96" s="233"/>
      <c r="K96" s="233"/>
      <c r="L96" s="233"/>
      <c r="M96" s="233"/>
      <c r="N96" s="233"/>
    </row>
    <row r="97" spans="1:14" s="231" customFormat="1" ht="45.75" customHeight="1">
      <c r="A97" s="314"/>
      <c r="B97" s="284" t="s">
        <v>46</v>
      </c>
      <c r="C97" s="358" t="s">
        <v>508</v>
      </c>
      <c r="D97" s="279">
        <v>70.6</v>
      </c>
      <c r="E97" s="279">
        <v>70.6</v>
      </c>
      <c r="F97" s="279">
        <v>70.6</v>
      </c>
      <c r="G97" s="162"/>
      <c r="I97" s="232"/>
      <c r="J97" s="233"/>
      <c r="K97" s="233"/>
      <c r="L97" s="233"/>
      <c r="M97" s="233"/>
      <c r="N97" s="233"/>
    </row>
    <row r="98" spans="1:14" s="231" customFormat="1" ht="46.5" customHeight="1">
      <c r="A98" s="308" t="s">
        <v>526</v>
      </c>
      <c r="B98" s="32" t="s">
        <v>127</v>
      </c>
      <c r="C98" s="358" t="s">
        <v>508</v>
      </c>
      <c r="D98" s="279">
        <v>200</v>
      </c>
      <c r="E98" s="279">
        <v>200</v>
      </c>
      <c r="F98" s="279">
        <v>200</v>
      </c>
      <c r="G98" s="162"/>
      <c r="I98" s="232"/>
      <c r="J98" s="233"/>
      <c r="K98" s="233"/>
      <c r="L98" s="233"/>
      <c r="M98" s="233"/>
      <c r="N98" s="233"/>
    </row>
    <row r="99" spans="1:14" ht="53.25" customHeight="1">
      <c r="A99" s="310" t="s">
        <v>83</v>
      </c>
      <c r="B99" s="32" t="s">
        <v>120</v>
      </c>
      <c r="C99" s="358" t="s">
        <v>508</v>
      </c>
      <c r="D99" s="279">
        <v>100</v>
      </c>
      <c r="E99" s="279">
        <v>100</v>
      </c>
      <c r="F99" s="279">
        <v>100</v>
      </c>
      <c r="G99" s="162"/>
      <c r="I99" s="220"/>
      <c r="J99" s="65"/>
      <c r="K99" s="65"/>
      <c r="L99" s="65"/>
      <c r="M99" s="65"/>
      <c r="N99" s="65"/>
    </row>
    <row r="100" spans="1:14" ht="53.25" customHeight="1">
      <c r="A100" s="310"/>
      <c r="B100" s="32" t="s">
        <v>380</v>
      </c>
      <c r="C100" s="358" t="s">
        <v>508</v>
      </c>
      <c r="D100" s="279">
        <v>100</v>
      </c>
      <c r="E100" s="279">
        <v>100</v>
      </c>
      <c r="F100" s="279">
        <v>100</v>
      </c>
      <c r="G100" s="162"/>
      <c r="I100" s="220"/>
      <c r="J100" s="65"/>
      <c r="K100" s="65"/>
      <c r="L100" s="65"/>
      <c r="M100" s="65"/>
      <c r="N100" s="65"/>
    </row>
    <row r="101" spans="1:14" ht="40.5" customHeight="1">
      <c r="A101" s="308" t="s">
        <v>526</v>
      </c>
      <c r="B101" s="32" t="s">
        <v>25</v>
      </c>
      <c r="C101" s="358" t="s">
        <v>508</v>
      </c>
      <c r="D101" s="279">
        <v>299</v>
      </c>
      <c r="E101" s="279">
        <v>299</v>
      </c>
      <c r="F101" s="279">
        <v>299</v>
      </c>
      <c r="G101" s="162"/>
      <c r="I101" s="220"/>
      <c r="J101" s="65"/>
      <c r="K101" s="65"/>
      <c r="L101" s="65"/>
      <c r="M101" s="65"/>
      <c r="N101" s="65"/>
    </row>
    <row r="102" spans="1:6" ht="28.5">
      <c r="A102" s="366"/>
      <c r="B102" s="242" t="s">
        <v>121</v>
      </c>
      <c r="C102" s="236"/>
      <c r="D102" s="297"/>
      <c r="E102" s="297"/>
      <c r="F102" s="297">
        <v>0</v>
      </c>
    </row>
    <row r="103" spans="1:14" s="231" customFormat="1" ht="32.25" customHeight="1">
      <c r="A103" s="314" t="s">
        <v>83</v>
      </c>
      <c r="B103" s="256" t="s">
        <v>200</v>
      </c>
      <c r="C103" s="358" t="s">
        <v>508</v>
      </c>
      <c r="D103" s="280">
        <v>10</v>
      </c>
      <c r="E103" s="280">
        <v>10</v>
      </c>
      <c r="F103" s="280">
        <v>10</v>
      </c>
      <c r="G103" s="162"/>
      <c r="I103" s="232"/>
      <c r="J103" s="233"/>
      <c r="K103" s="233"/>
      <c r="L103" s="233"/>
      <c r="M103" s="233"/>
      <c r="N103" s="233"/>
    </row>
    <row r="104" spans="1:14" s="231" customFormat="1" ht="33" customHeight="1">
      <c r="A104" s="314" t="s">
        <v>84</v>
      </c>
      <c r="B104" s="256" t="s">
        <v>47</v>
      </c>
      <c r="C104" s="358" t="s">
        <v>508</v>
      </c>
      <c r="D104" s="280">
        <v>10</v>
      </c>
      <c r="E104" s="280">
        <v>10</v>
      </c>
      <c r="F104" s="280">
        <v>10</v>
      </c>
      <c r="G104" s="162"/>
      <c r="I104" s="232"/>
      <c r="J104" s="233"/>
      <c r="K104" s="233"/>
      <c r="L104" s="233"/>
      <c r="M104" s="233"/>
      <c r="N104" s="233"/>
    </row>
    <row r="105" spans="1:14" s="231" customFormat="1" ht="39.75" customHeight="1">
      <c r="A105" s="314" t="s">
        <v>83</v>
      </c>
      <c r="B105" s="256" t="s">
        <v>122</v>
      </c>
      <c r="C105" s="358" t="s">
        <v>508</v>
      </c>
      <c r="D105" s="280">
        <v>10</v>
      </c>
      <c r="E105" s="280">
        <v>10</v>
      </c>
      <c r="F105" s="280">
        <v>10</v>
      </c>
      <c r="G105" s="162"/>
      <c r="I105" s="232"/>
      <c r="J105" s="233"/>
      <c r="K105" s="233"/>
      <c r="L105" s="233"/>
      <c r="M105" s="233"/>
      <c r="N105" s="233"/>
    </row>
    <row r="106" spans="1:14" ht="26.25" customHeight="1">
      <c r="A106" s="314"/>
      <c r="B106" s="243" t="s">
        <v>180</v>
      </c>
      <c r="C106" s="236"/>
      <c r="D106" s="277">
        <f>SUM(D107:D112)</f>
        <v>312.2</v>
      </c>
      <c r="E106" s="277">
        <f>SUM(E107:E112)</f>
        <v>312.2</v>
      </c>
      <c r="F106" s="277">
        <f>SUM(F107:F112)</f>
        <v>312.2</v>
      </c>
      <c r="G106" s="162"/>
      <c r="I106" s="220"/>
      <c r="J106" s="65"/>
      <c r="K106" s="65"/>
      <c r="L106" s="65"/>
      <c r="M106" s="65"/>
      <c r="N106" s="65"/>
    </row>
    <row r="107" spans="1:14" ht="31.5" customHeight="1">
      <c r="A107" s="315" t="s">
        <v>83</v>
      </c>
      <c r="B107" s="32" t="s">
        <v>252</v>
      </c>
      <c r="C107" s="358" t="s">
        <v>508</v>
      </c>
      <c r="D107" s="276">
        <v>230</v>
      </c>
      <c r="E107" s="276">
        <v>230</v>
      </c>
      <c r="F107" s="276">
        <v>230</v>
      </c>
      <c r="G107" s="162"/>
      <c r="I107" s="220"/>
      <c r="J107" s="65"/>
      <c r="K107" s="65"/>
      <c r="L107" s="65"/>
      <c r="M107" s="65"/>
      <c r="N107" s="65"/>
    </row>
    <row r="108" spans="1:14" ht="34.5" customHeight="1">
      <c r="A108" s="314" t="s">
        <v>83</v>
      </c>
      <c r="B108" s="157" t="s">
        <v>138</v>
      </c>
      <c r="C108" s="358" t="s">
        <v>508</v>
      </c>
      <c r="D108" s="276">
        <v>62.2</v>
      </c>
      <c r="E108" s="276">
        <v>62.2</v>
      </c>
      <c r="F108" s="276">
        <v>62.2</v>
      </c>
      <c r="G108" s="162"/>
      <c r="I108" s="220"/>
      <c r="J108" s="65"/>
      <c r="K108" s="65"/>
      <c r="L108" s="65"/>
      <c r="M108" s="65"/>
      <c r="N108" s="65"/>
    </row>
    <row r="109" spans="1:14" ht="0.75" customHeight="1" hidden="1">
      <c r="A109" s="315"/>
      <c r="B109" s="32"/>
      <c r="C109" s="358"/>
      <c r="D109" s="276"/>
      <c r="E109" s="276"/>
      <c r="F109" s="276"/>
      <c r="G109" s="162"/>
      <c r="I109" s="220"/>
      <c r="J109" s="65"/>
      <c r="K109" s="65"/>
      <c r="L109" s="65"/>
      <c r="M109" s="65"/>
      <c r="N109" s="65"/>
    </row>
    <row r="110" spans="1:6" ht="28.5">
      <c r="A110" s="366"/>
      <c r="B110" s="242" t="s">
        <v>121</v>
      </c>
      <c r="C110" s="236"/>
      <c r="D110" s="297"/>
      <c r="E110" s="297"/>
      <c r="F110" s="297"/>
    </row>
    <row r="111" spans="1:14" s="231" customFormat="1" ht="30.75" customHeight="1">
      <c r="A111" s="314" t="s">
        <v>83</v>
      </c>
      <c r="B111" s="256" t="s">
        <v>139</v>
      </c>
      <c r="C111" s="358" t="s">
        <v>508</v>
      </c>
      <c r="D111" s="280">
        <v>10</v>
      </c>
      <c r="E111" s="280">
        <v>10</v>
      </c>
      <c r="F111" s="280">
        <v>10</v>
      </c>
      <c r="G111" s="162"/>
      <c r="I111" s="232"/>
      <c r="J111" s="233"/>
      <c r="K111" s="233"/>
      <c r="L111" s="233"/>
      <c r="M111" s="233"/>
      <c r="N111" s="233"/>
    </row>
    <row r="112" spans="1:14" s="231" customFormat="1" ht="30.75" customHeight="1">
      <c r="A112" s="314" t="s">
        <v>83</v>
      </c>
      <c r="B112" s="256" t="s">
        <v>522</v>
      </c>
      <c r="C112" s="358" t="s">
        <v>508</v>
      </c>
      <c r="D112" s="280">
        <v>10</v>
      </c>
      <c r="E112" s="280">
        <v>10</v>
      </c>
      <c r="F112" s="280">
        <v>10</v>
      </c>
      <c r="G112" s="162"/>
      <c r="I112" s="232"/>
      <c r="J112" s="233"/>
      <c r="K112" s="233"/>
      <c r="L112" s="233"/>
      <c r="M112" s="233"/>
      <c r="N112" s="233"/>
    </row>
    <row r="113" spans="1:14" s="231" customFormat="1" ht="45" customHeight="1">
      <c r="A113" s="314"/>
      <c r="B113" s="243" t="s">
        <v>181</v>
      </c>
      <c r="C113" s="328"/>
      <c r="D113" s="281">
        <f>SUM(D114:D121)</f>
        <v>380</v>
      </c>
      <c r="E113" s="281">
        <f>SUM(E114:E121)</f>
        <v>380</v>
      </c>
      <c r="F113" s="281">
        <f>SUM(F114:F121)</f>
        <v>380</v>
      </c>
      <c r="G113" s="162"/>
      <c r="I113" s="232"/>
      <c r="J113" s="233"/>
      <c r="K113" s="233"/>
      <c r="L113" s="233"/>
      <c r="M113" s="233"/>
      <c r="N113" s="233"/>
    </row>
    <row r="114" spans="1:14" s="231" customFormat="1" ht="39" customHeight="1">
      <c r="A114" s="315" t="s">
        <v>83</v>
      </c>
      <c r="B114" s="32" t="s">
        <v>52</v>
      </c>
      <c r="C114" s="358" t="s">
        <v>508</v>
      </c>
      <c r="D114" s="276">
        <v>150</v>
      </c>
      <c r="E114" s="276">
        <v>150</v>
      </c>
      <c r="F114" s="276">
        <v>150</v>
      </c>
      <c r="G114" s="244"/>
      <c r="I114" s="232"/>
      <c r="J114" s="233"/>
      <c r="K114" s="233"/>
      <c r="L114" s="233"/>
      <c r="M114" s="233"/>
      <c r="N114" s="233"/>
    </row>
    <row r="115" spans="1:14" s="231" customFormat="1" ht="43.5" customHeight="1">
      <c r="A115" s="315" t="s">
        <v>83</v>
      </c>
      <c r="B115" s="32" t="s">
        <v>516</v>
      </c>
      <c r="C115" s="358" t="s">
        <v>508</v>
      </c>
      <c r="D115" s="276">
        <v>50</v>
      </c>
      <c r="E115" s="276">
        <v>50</v>
      </c>
      <c r="F115" s="276">
        <v>50</v>
      </c>
      <c r="G115" s="244"/>
      <c r="I115" s="232"/>
      <c r="J115" s="233"/>
      <c r="K115" s="233"/>
      <c r="L115" s="233"/>
      <c r="M115" s="233"/>
      <c r="N115" s="233"/>
    </row>
    <row r="116" spans="1:14" s="231" customFormat="1" ht="43.5" customHeight="1">
      <c r="A116" s="315" t="s">
        <v>83</v>
      </c>
      <c r="B116" s="32" t="s">
        <v>26</v>
      </c>
      <c r="C116" s="358" t="s">
        <v>508</v>
      </c>
      <c r="D116" s="276">
        <v>50</v>
      </c>
      <c r="E116" s="276">
        <v>50</v>
      </c>
      <c r="F116" s="276">
        <v>50</v>
      </c>
      <c r="G116" s="244"/>
      <c r="I116" s="232"/>
      <c r="J116" s="233"/>
      <c r="K116" s="233"/>
      <c r="L116" s="233"/>
      <c r="M116" s="233"/>
      <c r="N116" s="233"/>
    </row>
    <row r="117" spans="1:7" ht="50.25" customHeight="1">
      <c r="A117" s="315" t="s">
        <v>83</v>
      </c>
      <c r="B117" s="32" t="s">
        <v>140</v>
      </c>
      <c r="C117" s="358" t="s">
        <v>508</v>
      </c>
      <c r="D117" s="276">
        <v>100</v>
      </c>
      <c r="E117" s="276">
        <v>100</v>
      </c>
      <c r="F117" s="276">
        <v>100</v>
      </c>
      <c r="G117" s="245"/>
    </row>
    <row r="118" spans="1:7" ht="32.25" customHeight="1">
      <c r="A118" s="366"/>
      <c r="B118" s="242" t="s">
        <v>121</v>
      </c>
      <c r="C118" s="236"/>
      <c r="D118" s="297"/>
      <c r="E118" s="297"/>
      <c r="F118" s="297"/>
      <c r="G118" s="245"/>
    </row>
    <row r="119" spans="1:7" s="234" customFormat="1" ht="46.5" customHeight="1">
      <c r="A119" s="314" t="s">
        <v>83</v>
      </c>
      <c r="B119" s="256" t="s">
        <v>515</v>
      </c>
      <c r="C119" s="358" t="s">
        <v>508</v>
      </c>
      <c r="D119" s="280">
        <v>10</v>
      </c>
      <c r="E119" s="280">
        <v>10</v>
      </c>
      <c r="F119" s="280">
        <v>10</v>
      </c>
      <c r="G119" s="246"/>
    </row>
    <row r="120" spans="1:7" s="234" customFormat="1" ht="31.5" customHeight="1">
      <c r="A120" s="314" t="s">
        <v>83</v>
      </c>
      <c r="B120" s="256" t="s">
        <v>53</v>
      </c>
      <c r="C120" s="341" t="s">
        <v>508</v>
      </c>
      <c r="D120" s="280">
        <v>10</v>
      </c>
      <c r="E120" s="280">
        <v>10</v>
      </c>
      <c r="F120" s="280">
        <v>10</v>
      </c>
      <c r="G120" s="246"/>
    </row>
    <row r="121" spans="1:7" s="234" customFormat="1" ht="48.75" customHeight="1">
      <c r="A121" s="314" t="s">
        <v>83</v>
      </c>
      <c r="B121" s="256" t="s">
        <v>141</v>
      </c>
      <c r="C121" s="341" t="s">
        <v>508</v>
      </c>
      <c r="D121" s="280">
        <v>10</v>
      </c>
      <c r="E121" s="280">
        <v>10</v>
      </c>
      <c r="F121" s="280">
        <v>10</v>
      </c>
      <c r="G121" s="246"/>
    </row>
    <row r="122" spans="1:14" s="89" customFormat="1" ht="33" customHeight="1">
      <c r="A122" s="314"/>
      <c r="B122" s="243" t="s">
        <v>192</v>
      </c>
      <c r="C122" s="327"/>
      <c r="D122" s="277">
        <f>SUM(D123:D124)</f>
        <v>311.8</v>
      </c>
      <c r="E122" s="277">
        <f>SUM(E123:E124)</f>
        <v>311.8</v>
      </c>
      <c r="F122" s="277">
        <f>SUM(F123:F124)</f>
        <v>311.8</v>
      </c>
      <c r="G122" s="235"/>
      <c r="I122" s="65"/>
      <c r="J122" s="65"/>
      <c r="K122" s="65"/>
      <c r="L122" s="65"/>
      <c r="M122" s="65"/>
      <c r="N122" s="65"/>
    </row>
    <row r="123" spans="1:7" s="89" customFormat="1" ht="45.75" customHeight="1">
      <c r="A123" s="314"/>
      <c r="B123" s="289" t="s">
        <v>27</v>
      </c>
      <c r="C123" s="341" t="s">
        <v>508</v>
      </c>
      <c r="D123" s="276">
        <v>12.8</v>
      </c>
      <c r="E123" s="276">
        <v>12.8</v>
      </c>
      <c r="F123" s="276">
        <v>12.8</v>
      </c>
      <c r="G123" s="235"/>
    </row>
    <row r="124" spans="1:7" s="234" customFormat="1" ht="45.75" customHeight="1">
      <c r="A124" s="314"/>
      <c r="B124" s="157" t="s">
        <v>28</v>
      </c>
      <c r="C124" s="341" t="s">
        <v>508</v>
      </c>
      <c r="D124" s="276">
        <v>299</v>
      </c>
      <c r="E124" s="276">
        <v>299</v>
      </c>
      <c r="F124" s="276">
        <f>250+49</f>
        <v>299</v>
      </c>
      <c r="G124" s="246"/>
    </row>
    <row r="125" spans="1:14" s="89" customFormat="1" ht="44.25" customHeight="1">
      <c r="A125" s="314"/>
      <c r="B125" s="243" t="s">
        <v>188</v>
      </c>
      <c r="C125" s="327"/>
      <c r="D125" s="277">
        <v>1300</v>
      </c>
      <c r="E125" s="277">
        <v>1300</v>
      </c>
      <c r="F125" s="277">
        <f>F126</f>
        <v>500</v>
      </c>
      <c r="G125" s="235"/>
      <c r="I125" s="65"/>
      <c r="J125" s="65"/>
      <c r="K125" s="65"/>
      <c r="L125" s="65"/>
      <c r="M125" s="65"/>
      <c r="N125" s="65"/>
    </row>
    <row r="126" spans="1:14" s="89" customFormat="1" ht="46.5" customHeight="1">
      <c r="A126" s="308" t="s">
        <v>526</v>
      </c>
      <c r="B126" s="32" t="s">
        <v>463</v>
      </c>
      <c r="C126" s="358" t="s">
        <v>508</v>
      </c>
      <c r="D126" s="293">
        <v>1300</v>
      </c>
      <c r="E126" s="293">
        <v>1300</v>
      </c>
      <c r="F126" s="293">
        <v>500</v>
      </c>
      <c r="G126" s="235"/>
      <c r="I126" s="65"/>
      <c r="J126" s="65"/>
      <c r="K126" s="65"/>
      <c r="L126" s="65"/>
      <c r="M126" s="65"/>
      <c r="N126" s="65"/>
    </row>
    <row r="127" spans="1:8" s="54" customFormat="1" ht="30" customHeight="1">
      <c r="A127" s="309"/>
      <c r="B127" s="243" t="s">
        <v>189</v>
      </c>
      <c r="C127" s="264"/>
      <c r="D127" s="281">
        <f>D130</f>
        <v>917.9</v>
      </c>
      <c r="E127" s="281">
        <f>E130</f>
        <v>917.9</v>
      </c>
      <c r="F127" s="281">
        <f>F130</f>
        <v>917.9</v>
      </c>
      <c r="G127" s="247"/>
      <c r="H127" s="104" t="s">
        <v>83</v>
      </c>
    </row>
    <row r="128" spans="1:8" s="54" customFormat="1" ht="20.25" customHeight="1">
      <c r="A128" s="448" t="s">
        <v>83</v>
      </c>
      <c r="B128" s="447" t="s">
        <v>207</v>
      </c>
      <c r="C128" s="342" t="s">
        <v>507</v>
      </c>
      <c r="D128" s="280">
        <v>600</v>
      </c>
      <c r="E128" s="280">
        <v>600</v>
      </c>
      <c r="F128" s="280">
        <v>600</v>
      </c>
      <c r="G128" s="247"/>
      <c r="H128" s="104"/>
    </row>
    <row r="129" spans="1:8" s="54" customFormat="1" ht="21.75" customHeight="1">
      <c r="A129" s="449"/>
      <c r="B129" s="404"/>
      <c r="C129" s="342" t="s">
        <v>508</v>
      </c>
      <c r="D129" s="280">
        <v>317.9</v>
      </c>
      <c r="E129" s="280">
        <v>317.9</v>
      </c>
      <c r="F129" s="280">
        <v>317.9</v>
      </c>
      <c r="G129" s="247"/>
      <c r="H129" s="104"/>
    </row>
    <row r="130" spans="1:7" s="222" customFormat="1" ht="23.25" customHeight="1">
      <c r="A130" s="450"/>
      <c r="B130" s="399"/>
      <c r="C130" s="342" t="s">
        <v>206</v>
      </c>
      <c r="D130" s="280">
        <f>SUM(D128:D129)</f>
        <v>917.9</v>
      </c>
      <c r="E130" s="280">
        <f>SUM(E128:E129)</f>
        <v>917.9</v>
      </c>
      <c r="F130" s="280">
        <f>SUM(F128:F129)</f>
        <v>917.9</v>
      </c>
      <c r="G130" s="224"/>
    </row>
    <row r="131" spans="1:7" s="222" customFormat="1" ht="21.75" customHeight="1">
      <c r="A131" s="314"/>
      <c r="B131" s="243" t="s">
        <v>182</v>
      </c>
      <c r="C131" s="328"/>
      <c r="D131" s="281">
        <f>D132+D134+D137</f>
        <v>815.3</v>
      </c>
      <c r="E131" s="281">
        <f>E132+E134+E137</f>
        <v>815.3</v>
      </c>
      <c r="F131" s="281">
        <f>F132+F134+F137</f>
        <v>480.3</v>
      </c>
      <c r="G131" s="224"/>
    </row>
    <row r="132" spans="1:7" s="223" customFormat="1" ht="24" customHeight="1">
      <c r="A132" s="314"/>
      <c r="B132" s="243" t="s">
        <v>29</v>
      </c>
      <c r="C132" s="329"/>
      <c r="D132" s="281">
        <v>10.1</v>
      </c>
      <c r="E132" s="281">
        <v>10.1</v>
      </c>
      <c r="F132" s="281">
        <v>10.1</v>
      </c>
      <c r="G132" s="235"/>
    </row>
    <row r="133" spans="1:7" s="223" customFormat="1" ht="21" customHeight="1">
      <c r="A133" s="314" t="s">
        <v>83</v>
      </c>
      <c r="B133" s="289" t="s">
        <v>30</v>
      </c>
      <c r="C133" s="342" t="s">
        <v>508</v>
      </c>
      <c r="D133" s="276">
        <v>10.1</v>
      </c>
      <c r="E133" s="276">
        <v>10.1</v>
      </c>
      <c r="F133" s="276">
        <v>10.1</v>
      </c>
      <c r="G133" s="235"/>
    </row>
    <row r="134" spans="1:7" ht="36" customHeight="1">
      <c r="A134" s="314"/>
      <c r="B134" s="243" t="s">
        <v>190</v>
      </c>
      <c r="C134" s="236"/>
      <c r="D134" s="277">
        <v>340</v>
      </c>
      <c r="E134" s="277">
        <v>340</v>
      </c>
      <c r="F134" s="277">
        <f>SUM(F135:F136)</f>
        <v>340</v>
      </c>
      <c r="G134" s="254"/>
    </row>
    <row r="135" spans="1:7" ht="49.5" customHeight="1">
      <c r="A135" s="308" t="s">
        <v>526</v>
      </c>
      <c r="B135" s="32" t="s">
        <v>86</v>
      </c>
      <c r="C135" s="342" t="s">
        <v>508</v>
      </c>
      <c r="D135" s="293">
        <v>250</v>
      </c>
      <c r="E135" s="293">
        <v>250</v>
      </c>
      <c r="F135" s="293">
        <v>250</v>
      </c>
      <c r="G135" s="254"/>
    </row>
    <row r="136" spans="1:7" s="223" customFormat="1" ht="34.5" customHeight="1">
      <c r="A136" s="308" t="s">
        <v>526</v>
      </c>
      <c r="B136" s="32" t="s">
        <v>142</v>
      </c>
      <c r="C136" s="342" t="s">
        <v>508</v>
      </c>
      <c r="D136" s="293">
        <v>90</v>
      </c>
      <c r="E136" s="293">
        <v>90</v>
      </c>
      <c r="F136" s="293">
        <v>90</v>
      </c>
      <c r="G136" s="235"/>
    </row>
    <row r="137" spans="1:7" s="237" customFormat="1" ht="30.75" customHeight="1" thickBot="1">
      <c r="A137" s="309"/>
      <c r="B137" s="243" t="s">
        <v>183</v>
      </c>
      <c r="C137" s="327"/>
      <c r="D137" s="281">
        <f>SUM(D138:D139)</f>
        <v>465.2</v>
      </c>
      <c r="E137" s="281">
        <f>SUM(E138:E139)</f>
        <v>465.2</v>
      </c>
      <c r="F137" s="281">
        <f>SUM(F138:F139)</f>
        <v>130.2</v>
      </c>
      <c r="G137" s="255"/>
    </row>
    <row r="138" spans="1:7" s="238" customFormat="1" ht="30.75" thickBot="1">
      <c r="A138" s="309" t="s">
        <v>83</v>
      </c>
      <c r="B138" s="284" t="s">
        <v>31</v>
      </c>
      <c r="C138" s="342" t="s">
        <v>508</v>
      </c>
      <c r="D138" s="276">
        <v>15.2</v>
      </c>
      <c r="E138" s="276">
        <v>15.2</v>
      </c>
      <c r="F138" s="276">
        <v>15.2</v>
      </c>
      <c r="G138" s="248"/>
    </row>
    <row r="139" spans="1:8" ht="30">
      <c r="A139" s="308" t="s">
        <v>526</v>
      </c>
      <c r="B139" s="35" t="s">
        <v>85</v>
      </c>
      <c r="C139" s="342" t="s">
        <v>508</v>
      </c>
      <c r="D139" s="293">
        <v>450</v>
      </c>
      <c r="E139" s="293">
        <v>450</v>
      </c>
      <c r="F139" s="293">
        <v>115</v>
      </c>
      <c r="H139" s="44"/>
    </row>
    <row r="140" spans="1:7" s="44" customFormat="1" ht="28.5">
      <c r="A140" s="309"/>
      <c r="B140" s="369" t="s">
        <v>184</v>
      </c>
      <c r="C140" s="236"/>
      <c r="D140" s="281">
        <f>SUM(D141:D143)</f>
        <v>136.6</v>
      </c>
      <c r="E140" s="281">
        <f>SUM(E141:E143)</f>
        <v>136.6</v>
      </c>
      <c r="F140" s="281">
        <f>SUM(F141:F143)</f>
        <v>136.6</v>
      </c>
      <c r="G140" s="43"/>
    </row>
    <row r="141" spans="1:7" s="44" customFormat="1" ht="30">
      <c r="A141" s="309" t="s">
        <v>83</v>
      </c>
      <c r="B141" s="256" t="s">
        <v>169</v>
      </c>
      <c r="C141" s="342" t="s">
        <v>508</v>
      </c>
      <c r="D141" s="280">
        <v>50</v>
      </c>
      <c r="E141" s="280">
        <v>50</v>
      </c>
      <c r="F141" s="280">
        <v>50</v>
      </c>
      <c r="G141" s="219"/>
    </row>
    <row r="142" spans="1:6" s="44" customFormat="1" ht="30.75" customHeight="1">
      <c r="A142" s="309" t="s">
        <v>83</v>
      </c>
      <c r="B142" s="284" t="s">
        <v>54</v>
      </c>
      <c r="C142" s="342" t="s">
        <v>508</v>
      </c>
      <c r="D142" s="276">
        <v>11.1</v>
      </c>
      <c r="E142" s="276">
        <v>11.1</v>
      </c>
      <c r="F142" s="276">
        <v>11.1</v>
      </c>
    </row>
    <row r="143" spans="1:6" s="44" customFormat="1" ht="33.75" customHeight="1">
      <c r="A143" s="309" t="s">
        <v>83</v>
      </c>
      <c r="B143" s="157" t="s">
        <v>87</v>
      </c>
      <c r="C143" s="342" t="s">
        <v>508</v>
      </c>
      <c r="D143" s="276">
        <v>75.5</v>
      </c>
      <c r="E143" s="276">
        <v>75.5</v>
      </c>
      <c r="F143" s="276">
        <f>60+15.5</f>
        <v>75.5</v>
      </c>
    </row>
    <row r="144" spans="1:6" s="44" customFormat="1" ht="18.75" customHeight="1">
      <c r="A144" s="309"/>
      <c r="B144" s="243" t="s">
        <v>185</v>
      </c>
      <c r="C144" s="236"/>
      <c r="D144" s="281">
        <f>SUM(D145:D146)</f>
        <v>236.3</v>
      </c>
      <c r="E144" s="281">
        <f>SUM(E145:E146)</f>
        <v>236.3</v>
      </c>
      <c r="F144" s="281">
        <f>SUM(F145:F146)</f>
        <v>236.3</v>
      </c>
    </row>
    <row r="145" spans="1:7" s="44" customFormat="1" ht="20.25" customHeight="1">
      <c r="A145" s="309"/>
      <c r="B145" s="157" t="s">
        <v>123</v>
      </c>
      <c r="C145" s="342" t="s">
        <v>508</v>
      </c>
      <c r="D145" s="276">
        <v>200</v>
      </c>
      <c r="E145" s="276">
        <v>200</v>
      </c>
      <c r="F145" s="276">
        <v>200</v>
      </c>
      <c r="G145" s="219"/>
    </row>
    <row r="146" spans="1:7" s="44" customFormat="1" ht="27.75" customHeight="1">
      <c r="A146" s="309"/>
      <c r="B146" s="289" t="s">
        <v>143</v>
      </c>
      <c r="C146" s="342" t="s">
        <v>508</v>
      </c>
      <c r="D146" s="276">
        <v>36.3</v>
      </c>
      <c r="E146" s="276">
        <v>36.3</v>
      </c>
      <c r="F146" s="276">
        <v>36.3</v>
      </c>
      <c r="G146" s="219"/>
    </row>
    <row r="147" spans="1:7" s="44" customFormat="1" ht="15.75">
      <c r="A147" s="309"/>
      <c r="B147" s="291" t="s">
        <v>32</v>
      </c>
      <c r="C147" s="236"/>
      <c r="D147" s="281">
        <v>28.2</v>
      </c>
      <c r="E147" s="281">
        <v>28.2</v>
      </c>
      <c r="F147" s="281">
        <v>28.2</v>
      </c>
      <c r="G147" s="219"/>
    </row>
    <row r="148" spans="1:8" s="44" customFormat="1" ht="28.5">
      <c r="A148" s="309"/>
      <c r="B148" s="291" t="s">
        <v>33</v>
      </c>
      <c r="C148" s="236"/>
      <c r="D148" s="281">
        <v>28.2</v>
      </c>
      <c r="E148" s="281">
        <v>28.2</v>
      </c>
      <c r="F148" s="281">
        <v>28.2</v>
      </c>
      <c r="H148" s="7"/>
    </row>
    <row r="149" spans="1:7" ht="31.5" customHeight="1">
      <c r="A149" s="309"/>
      <c r="B149" s="289" t="s">
        <v>519</v>
      </c>
      <c r="C149" s="342" t="s">
        <v>508</v>
      </c>
      <c r="D149" s="276">
        <v>28.2</v>
      </c>
      <c r="E149" s="276">
        <v>28.2</v>
      </c>
      <c r="F149" s="276">
        <v>28.2</v>
      </c>
      <c r="G149" s="221"/>
    </row>
    <row r="150" spans="1:6" ht="42.75">
      <c r="A150" s="309"/>
      <c r="B150" s="243" t="s">
        <v>186</v>
      </c>
      <c r="C150" s="236"/>
      <c r="D150" s="277">
        <v>299</v>
      </c>
      <c r="E150" s="277">
        <v>299</v>
      </c>
      <c r="F150" s="277">
        <f>F151</f>
        <v>299</v>
      </c>
    </row>
    <row r="151" spans="1:6" ht="45">
      <c r="A151" s="309" t="s">
        <v>83</v>
      </c>
      <c r="B151" s="157" t="s">
        <v>520</v>
      </c>
      <c r="C151" s="342" t="s">
        <v>508</v>
      </c>
      <c r="D151" s="276">
        <v>299</v>
      </c>
      <c r="E151" s="276">
        <v>299</v>
      </c>
      <c r="F151" s="276">
        <v>299</v>
      </c>
    </row>
    <row r="152" spans="1:6" ht="15.75">
      <c r="A152" s="309"/>
      <c r="B152" s="243" t="s">
        <v>187</v>
      </c>
      <c r="C152" s="236"/>
      <c r="D152" s="281">
        <f>D153+D156</f>
        <v>1129.8</v>
      </c>
      <c r="E152" s="281">
        <f>E153+E156</f>
        <v>1129.8</v>
      </c>
      <c r="F152" s="281">
        <f>F153+F156</f>
        <v>1129.8</v>
      </c>
    </row>
    <row r="153" spans="1:7" ht="15.75">
      <c r="A153" s="309" t="s">
        <v>83</v>
      </c>
      <c r="B153" s="157" t="s">
        <v>363</v>
      </c>
      <c r="C153" s="342" t="s">
        <v>508</v>
      </c>
      <c r="D153" s="276">
        <v>86</v>
      </c>
      <c r="E153" s="276">
        <v>86</v>
      </c>
      <c r="F153" s="276">
        <f>50+36</f>
        <v>86</v>
      </c>
      <c r="G153" s="9"/>
    </row>
    <row r="154" spans="1:7" ht="18.75" customHeight="1">
      <c r="A154" s="451" t="s">
        <v>83</v>
      </c>
      <c r="B154" s="447" t="s">
        <v>521</v>
      </c>
      <c r="C154" s="342" t="s">
        <v>507</v>
      </c>
      <c r="D154" s="276">
        <v>744.8</v>
      </c>
      <c r="E154" s="276">
        <v>744.8</v>
      </c>
      <c r="F154" s="276">
        <v>744.8</v>
      </c>
      <c r="G154" s="9"/>
    </row>
    <row r="155" spans="1:7" ht="18" customHeight="1">
      <c r="A155" s="452"/>
      <c r="B155" s="404"/>
      <c r="C155" s="342" t="s">
        <v>508</v>
      </c>
      <c r="D155" s="276">
        <v>299</v>
      </c>
      <c r="E155" s="276">
        <v>299</v>
      </c>
      <c r="F155" s="276">
        <v>299</v>
      </c>
      <c r="G155" s="9"/>
    </row>
    <row r="156" spans="1:7" ht="22.5" customHeight="1">
      <c r="A156" s="453"/>
      <c r="B156" s="399"/>
      <c r="C156" s="342" t="s">
        <v>206</v>
      </c>
      <c r="D156" s="276">
        <f>SUM(D154:D155)</f>
        <v>1043.8</v>
      </c>
      <c r="E156" s="276">
        <f>SUM(E154:E155)</f>
        <v>1043.8</v>
      </c>
      <c r="F156" s="276">
        <f>SUM(F154:F155)</f>
        <v>1043.8</v>
      </c>
      <c r="G156" s="9"/>
    </row>
    <row r="157" spans="1:7" ht="0.75" customHeight="1" thickBot="1">
      <c r="A157" s="359"/>
      <c r="B157" s="325"/>
      <c r="C157" s="292"/>
      <c r="D157" s="292"/>
      <c r="E157" s="292"/>
      <c r="F157" s="292"/>
      <c r="G157" s="9"/>
    </row>
    <row r="158" spans="1:7" ht="32.25" thickBot="1">
      <c r="A158" s="397">
        <v>80</v>
      </c>
      <c r="B158" s="398" t="s">
        <v>208</v>
      </c>
      <c r="C158" s="336"/>
      <c r="D158" s="466">
        <f>D162+D312+D352+D389+C392+D310</f>
        <v>22628.100000000002</v>
      </c>
      <c r="E158" s="467">
        <f>E162+E312+E352+E389+E392+E310</f>
        <v>22628.100000000002</v>
      </c>
      <c r="F158" s="468">
        <f>F162+F312+F352+F389+F392+F310</f>
        <v>23743.999600000003</v>
      </c>
      <c r="G158" s="9"/>
    </row>
    <row r="159" spans="1:7" ht="15.75" customHeight="1">
      <c r="A159" s="462"/>
      <c r="B159" s="463"/>
      <c r="C159" s="337" t="s">
        <v>507</v>
      </c>
      <c r="D159" s="465">
        <f>D313+D360+D363</f>
        <v>12066.2</v>
      </c>
      <c r="E159" s="465">
        <f>E313+E360+E363</f>
        <v>12066.2</v>
      </c>
      <c r="F159" s="465">
        <f>F313+F360+F363</f>
        <v>12066.2</v>
      </c>
      <c r="G159" s="9"/>
    </row>
    <row r="160" spans="1:7" ht="15.75">
      <c r="A160" s="462"/>
      <c r="B160" s="463"/>
      <c r="C160" s="326" t="s">
        <v>508</v>
      </c>
      <c r="D160" s="296">
        <f>D158-D159</f>
        <v>10561.900000000001</v>
      </c>
      <c r="E160" s="296">
        <f>E158-E159</f>
        <v>10561.900000000001</v>
      </c>
      <c r="F160" s="296">
        <f>F158-F159</f>
        <v>11677.799600000002</v>
      </c>
      <c r="G160" s="9"/>
    </row>
    <row r="161" spans="1:7" ht="15.75">
      <c r="A161" s="370"/>
      <c r="B161" s="464"/>
      <c r="C161" s="236"/>
      <c r="D161" s="296"/>
      <c r="E161" s="296"/>
      <c r="F161" s="296"/>
      <c r="G161" s="9"/>
    </row>
    <row r="162" spans="1:7" ht="28.5">
      <c r="A162" s="370"/>
      <c r="B162" s="371" t="s">
        <v>254</v>
      </c>
      <c r="C162" s="337" t="s">
        <v>508</v>
      </c>
      <c r="D162" s="372">
        <f>D163+D203+D274+D281</f>
        <v>7145.000000000001</v>
      </c>
      <c r="E162" s="372">
        <f>E163+E203+E274+E281</f>
        <v>7145.000000000001</v>
      </c>
      <c r="F162" s="372">
        <f>F163+F203+F274+F281+F282</f>
        <v>7962.554600000001</v>
      </c>
      <c r="G162" s="9"/>
    </row>
    <row r="163" spans="1:7" ht="42" customHeight="1">
      <c r="A163" s="308" t="s">
        <v>526</v>
      </c>
      <c r="B163" s="373" t="s">
        <v>255</v>
      </c>
      <c r="C163" s="326" t="s">
        <v>508</v>
      </c>
      <c r="D163" s="374">
        <f>SUM(D164:D202)</f>
        <v>4950.000000000001</v>
      </c>
      <c r="E163" s="374">
        <f>SUM(E164:E202)</f>
        <v>4950.000000000001</v>
      </c>
      <c r="F163" s="374">
        <f>SUM(F164:F202)</f>
        <v>4950.000000000001</v>
      </c>
      <c r="G163" s="9"/>
    </row>
    <row r="164" spans="1:7" ht="15.75" hidden="1">
      <c r="A164" s="258"/>
      <c r="B164" s="375" t="s">
        <v>256</v>
      </c>
      <c r="C164" s="342" t="s">
        <v>508</v>
      </c>
      <c r="D164" s="376">
        <v>145.6</v>
      </c>
      <c r="E164" s="376">
        <v>145.6</v>
      </c>
      <c r="F164" s="376">
        <v>145.6</v>
      </c>
      <c r="G164" s="9"/>
    </row>
    <row r="165" spans="1:7" ht="15.75" hidden="1">
      <c r="A165" s="258"/>
      <c r="B165" s="375" t="s">
        <v>257</v>
      </c>
      <c r="C165" s="342" t="s">
        <v>508</v>
      </c>
      <c r="D165" s="376">
        <v>228.8</v>
      </c>
      <c r="E165" s="376">
        <v>228.8</v>
      </c>
      <c r="F165" s="376">
        <v>228.8</v>
      </c>
      <c r="G165" s="9"/>
    </row>
    <row r="166" spans="1:7" ht="15.75" hidden="1">
      <c r="A166" s="258"/>
      <c r="B166" s="375" t="s">
        <v>258</v>
      </c>
      <c r="C166" s="342" t="s">
        <v>508</v>
      </c>
      <c r="D166" s="376">
        <v>129.45</v>
      </c>
      <c r="E166" s="376">
        <v>129.45</v>
      </c>
      <c r="F166" s="376">
        <v>129.45</v>
      </c>
      <c r="G166" s="9"/>
    </row>
    <row r="167" spans="1:7" ht="15.75" hidden="1">
      <c r="A167" s="258"/>
      <c r="B167" s="375" t="s">
        <v>259</v>
      </c>
      <c r="C167" s="342" t="s">
        <v>508</v>
      </c>
      <c r="D167" s="376">
        <v>76.95</v>
      </c>
      <c r="E167" s="376">
        <v>76.95</v>
      </c>
      <c r="F167" s="376">
        <v>76.95</v>
      </c>
      <c r="G167" s="9"/>
    </row>
    <row r="168" spans="1:7" ht="15.75" hidden="1">
      <c r="A168" s="258"/>
      <c r="B168" s="375" t="s">
        <v>57</v>
      </c>
      <c r="C168" s="342" t="s">
        <v>508</v>
      </c>
      <c r="D168" s="376">
        <v>122.33</v>
      </c>
      <c r="E168" s="376">
        <v>122.33</v>
      </c>
      <c r="F168" s="376">
        <v>122.33</v>
      </c>
      <c r="G168" s="9"/>
    </row>
    <row r="169" spans="1:7" ht="15.75" hidden="1">
      <c r="A169" s="258"/>
      <c r="B169" s="375" t="s">
        <v>260</v>
      </c>
      <c r="C169" s="342" t="s">
        <v>508</v>
      </c>
      <c r="D169" s="376">
        <v>122.72</v>
      </c>
      <c r="E169" s="376">
        <v>122.72</v>
      </c>
      <c r="F169" s="376">
        <v>122.72</v>
      </c>
      <c r="G169" s="9"/>
    </row>
    <row r="170" spans="1:7" ht="15.75" hidden="1">
      <c r="A170" s="258"/>
      <c r="B170" s="375" t="s">
        <v>144</v>
      </c>
      <c r="C170" s="342" t="s">
        <v>508</v>
      </c>
      <c r="D170" s="376">
        <v>36.15</v>
      </c>
      <c r="E170" s="376">
        <v>36.15</v>
      </c>
      <c r="F170" s="376">
        <v>36.15</v>
      </c>
      <c r="G170" s="9"/>
    </row>
    <row r="171" spans="1:7" ht="15.75" hidden="1">
      <c r="A171" s="326"/>
      <c r="B171" s="375" t="s">
        <v>145</v>
      </c>
      <c r="C171" s="342" t="s">
        <v>508</v>
      </c>
      <c r="D171" s="376">
        <v>143.4</v>
      </c>
      <c r="E171" s="376">
        <v>143.4</v>
      </c>
      <c r="F171" s="376">
        <v>143.4</v>
      </c>
      <c r="G171" s="9"/>
    </row>
    <row r="172" spans="1:7" ht="15.75" hidden="1">
      <c r="A172" s="326"/>
      <c r="B172" s="375" t="s">
        <v>146</v>
      </c>
      <c r="C172" s="342" t="s">
        <v>508</v>
      </c>
      <c r="D172" s="376">
        <v>100.64</v>
      </c>
      <c r="E172" s="376">
        <v>100.64</v>
      </c>
      <c r="F172" s="376">
        <v>100.64</v>
      </c>
      <c r="G172" s="9"/>
    </row>
    <row r="173" spans="1:7" ht="15.75" hidden="1">
      <c r="A173" s="326"/>
      <c r="B173" s="375" t="s">
        <v>261</v>
      </c>
      <c r="C173" s="342" t="s">
        <v>508</v>
      </c>
      <c r="D173" s="376">
        <v>89.25</v>
      </c>
      <c r="E173" s="376">
        <v>89.25</v>
      </c>
      <c r="F173" s="376">
        <v>89.25</v>
      </c>
      <c r="G173" s="9"/>
    </row>
    <row r="174" spans="1:7" ht="15.75" hidden="1">
      <c r="A174" s="326"/>
      <c r="B174" s="375" t="s">
        <v>56</v>
      </c>
      <c r="C174" s="342" t="s">
        <v>508</v>
      </c>
      <c r="D174" s="376">
        <v>258.96</v>
      </c>
      <c r="E174" s="376">
        <v>258.96</v>
      </c>
      <c r="F174" s="376">
        <v>258.96</v>
      </c>
      <c r="G174" s="9"/>
    </row>
    <row r="175" spans="1:7" ht="15.75" hidden="1">
      <c r="A175" s="326"/>
      <c r="B175" s="375" t="s">
        <v>262</v>
      </c>
      <c r="C175" s="342" t="s">
        <v>508</v>
      </c>
      <c r="D175" s="376">
        <v>149.5</v>
      </c>
      <c r="E175" s="376">
        <v>149.5</v>
      </c>
      <c r="F175" s="376">
        <v>149.5</v>
      </c>
      <c r="G175" s="9"/>
    </row>
    <row r="176" spans="1:7" ht="15.75" hidden="1">
      <c r="A176" s="326"/>
      <c r="B176" s="375" t="s">
        <v>263</v>
      </c>
      <c r="C176" s="342" t="s">
        <v>508</v>
      </c>
      <c r="D176" s="376">
        <v>105.3</v>
      </c>
      <c r="E176" s="376">
        <v>105.3</v>
      </c>
      <c r="F176" s="376">
        <v>105.3</v>
      </c>
      <c r="G176" s="9"/>
    </row>
    <row r="177" spans="1:7" ht="15" customHeight="1" hidden="1">
      <c r="A177" s="326"/>
      <c r="B177" s="375" t="s">
        <v>264</v>
      </c>
      <c r="C177" s="342" t="s">
        <v>508</v>
      </c>
      <c r="D177" s="376">
        <v>116.87</v>
      </c>
      <c r="E177" s="376">
        <v>116.87</v>
      </c>
      <c r="F177" s="376">
        <v>116.87</v>
      </c>
      <c r="G177" s="9"/>
    </row>
    <row r="178" spans="1:7" ht="15.75" customHeight="1" hidden="1">
      <c r="A178" s="309"/>
      <c r="B178" s="230"/>
      <c r="C178" s="342" t="s">
        <v>508</v>
      </c>
      <c r="D178" s="276"/>
      <c r="E178" s="276"/>
      <c r="F178" s="276"/>
      <c r="G178" s="9"/>
    </row>
    <row r="179" spans="1:7" ht="15.75" hidden="1">
      <c r="A179" s="326"/>
      <c r="B179" s="375" t="s">
        <v>510</v>
      </c>
      <c r="C179" s="342" t="s">
        <v>508</v>
      </c>
      <c r="D179" s="376">
        <v>80.22</v>
      </c>
      <c r="E179" s="376">
        <v>80.22</v>
      </c>
      <c r="F179" s="376">
        <v>80.22</v>
      </c>
      <c r="G179" s="9"/>
    </row>
    <row r="180" spans="1:7" ht="15.75" hidden="1">
      <c r="A180" s="326"/>
      <c r="B180" s="375" t="s">
        <v>265</v>
      </c>
      <c r="C180" s="342" t="s">
        <v>508</v>
      </c>
      <c r="D180" s="376">
        <v>137.7</v>
      </c>
      <c r="E180" s="376">
        <v>137.7</v>
      </c>
      <c r="F180" s="376">
        <v>137.7</v>
      </c>
      <c r="G180" s="9"/>
    </row>
    <row r="181" spans="1:7" ht="15.75" hidden="1">
      <c r="A181" s="326"/>
      <c r="B181" s="375" t="s">
        <v>266</v>
      </c>
      <c r="C181" s="342" t="s">
        <v>508</v>
      </c>
      <c r="D181" s="376">
        <v>83.7</v>
      </c>
      <c r="E181" s="376">
        <v>83.7</v>
      </c>
      <c r="F181" s="376">
        <v>83.7</v>
      </c>
      <c r="G181" s="9"/>
    </row>
    <row r="182" spans="1:7" ht="15.75" hidden="1">
      <c r="A182" s="326"/>
      <c r="B182" s="375" t="s">
        <v>147</v>
      </c>
      <c r="C182" s="342" t="s">
        <v>508</v>
      </c>
      <c r="D182" s="376">
        <v>187.07</v>
      </c>
      <c r="E182" s="376">
        <v>187.07</v>
      </c>
      <c r="F182" s="376">
        <v>187.07</v>
      </c>
      <c r="G182" s="9"/>
    </row>
    <row r="183" spans="1:7" ht="15.75" hidden="1">
      <c r="A183" s="326"/>
      <c r="B183" s="375" t="s">
        <v>148</v>
      </c>
      <c r="C183" s="342" t="s">
        <v>508</v>
      </c>
      <c r="D183" s="376">
        <v>114.79</v>
      </c>
      <c r="E183" s="376">
        <v>114.79</v>
      </c>
      <c r="F183" s="376">
        <v>114.79</v>
      </c>
      <c r="G183" s="9"/>
    </row>
    <row r="184" spans="1:6" ht="15.75" hidden="1">
      <c r="A184" s="326"/>
      <c r="B184" s="375" t="s">
        <v>149</v>
      </c>
      <c r="C184" s="342" t="s">
        <v>508</v>
      </c>
      <c r="D184" s="376">
        <v>91.26</v>
      </c>
      <c r="E184" s="376">
        <v>91.26</v>
      </c>
      <c r="F184" s="376">
        <v>91.26</v>
      </c>
    </row>
    <row r="185" spans="1:6" ht="15.75" hidden="1">
      <c r="A185" s="326"/>
      <c r="B185" s="375" t="s">
        <v>267</v>
      </c>
      <c r="C185" s="342" t="s">
        <v>508</v>
      </c>
      <c r="D185" s="376">
        <v>52</v>
      </c>
      <c r="E185" s="376">
        <v>52</v>
      </c>
      <c r="F185" s="376">
        <v>52</v>
      </c>
    </row>
    <row r="186" spans="1:6" ht="15.75" hidden="1">
      <c r="A186" s="326"/>
      <c r="B186" s="375" t="s">
        <v>150</v>
      </c>
      <c r="C186" s="342" t="s">
        <v>508</v>
      </c>
      <c r="D186" s="376">
        <v>141.83</v>
      </c>
      <c r="E186" s="376">
        <v>141.83</v>
      </c>
      <c r="F186" s="376">
        <v>141.83</v>
      </c>
    </row>
    <row r="187" spans="1:6" ht="15.75" hidden="1">
      <c r="A187" s="326"/>
      <c r="B187" s="375" t="s">
        <v>268</v>
      </c>
      <c r="C187" s="342" t="s">
        <v>508</v>
      </c>
      <c r="D187" s="376">
        <v>181.65</v>
      </c>
      <c r="E187" s="376">
        <v>181.65</v>
      </c>
      <c r="F187" s="376">
        <v>181.65</v>
      </c>
    </row>
    <row r="188" spans="1:6" ht="15.75" hidden="1">
      <c r="A188" s="326"/>
      <c r="B188" s="375" t="s">
        <v>269</v>
      </c>
      <c r="C188" s="342" t="s">
        <v>508</v>
      </c>
      <c r="D188" s="376">
        <v>80.34</v>
      </c>
      <c r="E188" s="376">
        <v>80.34</v>
      </c>
      <c r="F188" s="376">
        <v>80.34</v>
      </c>
    </row>
    <row r="189" spans="1:6" ht="15.75" hidden="1">
      <c r="A189" s="326"/>
      <c r="B189" s="377" t="s">
        <v>60</v>
      </c>
      <c r="C189" s="342" t="s">
        <v>508</v>
      </c>
      <c r="D189" s="376">
        <v>116.35</v>
      </c>
      <c r="E189" s="376">
        <v>116.35</v>
      </c>
      <c r="F189" s="376">
        <v>116.35</v>
      </c>
    </row>
    <row r="190" spans="1:6" ht="15.75" hidden="1">
      <c r="A190" s="326"/>
      <c r="B190" s="377" t="s">
        <v>270</v>
      </c>
      <c r="C190" s="342" t="s">
        <v>508</v>
      </c>
      <c r="D190" s="378">
        <v>50.31</v>
      </c>
      <c r="E190" s="378">
        <v>50.31</v>
      </c>
      <c r="F190" s="378">
        <v>50.31</v>
      </c>
    </row>
    <row r="191" spans="1:6" ht="15.75" hidden="1">
      <c r="A191" s="326"/>
      <c r="B191" s="377" t="s">
        <v>151</v>
      </c>
      <c r="C191" s="342" t="s">
        <v>508</v>
      </c>
      <c r="D191" s="378">
        <v>206.05</v>
      </c>
      <c r="E191" s="378">
        <v>206.05</v>
      </c>
      <c r="F191" s="378">
        <v>206.05</v>
      </c>
    </row>
    <row r="192" spans="1:6" ht="15.75" hidden="1">
      <c r="A192" s="326"/>
      <c r="B192" s="377" t="s">
        <v>152</v>
      </c>
      <c r="C192" s="342" t="s">
        <v>508</v>
      </c>
      <c r="D192" s="378">
        <v>122.33</v>
      </c>
      <c r="E192" s="378">
        <v>122.33</v>
      </c>
      <c r="F192" s="378">
        <v>122.33</v>
      </c>
    </row>
    <row r="193" spans="1:6" ht="15.75" hidden="1">
      <c r="A193" s="326"/>
      <c r="B193" s="377" t="s">
        <v>58</v>
      </c>
      <c r="C193" s="342" t="s">
        <v>508</v>
      </c>
      <c r="D193" s="378">
        <v>230.75</v>
      </c>
      <c r="E193" s="378">
        <v>230.75</v>
      </c>
      <c r="F193" s="378">
        <v>230.75</v>
      </c>
    </row>
    <row r="194" spans="1:6" ht="15.75" hidden="1">
      <c r="A194" s="326"/>
      <c r="B194" s="377" t="s">
        <v>271</v>
      </c>
      <c r="C194" s="342" t="s">
        <v>508</v>
      </c>
      <c r="D194" s="378">
        <v>106.59</v>
      </c>
      <c r="E194" s="378">
        <v>106.59</v>
      </c>
      <c r="F194" s="378">
        <v>106.59</v>
      </c>
    </row>
    <row r="195" spans="1:6" ht="15.75" hidden="1">
      <c r="A195" s="326"/>
      <c r="B195" s="377" t="s">
        <v>59</v>
      </c>
      <c r="C195" s="342" t="s">
        <v>508</v>
      </c>
      <c r="D195" s="378">
        <v>77.22</v>
      </c>
      <c r="E195" s="378">
        <v>77.22</v>
      </c>
      <c r="F195" s="378">
        <v>77.22</v>
      </c>
    </row>
    <row r="196" spans="1:6" ht="15.75" hidden="1">
      <c r="A196" s="326"/>
      <c r="B196" s="377" t="s">
        <v>272</v>
      </c>
      <c r="C196" s="342" t="s">
        <v>508</v>
      </c>
      <c r="D196" s="378">
        <v>207.61</v>
      </c>
      <c r="E196" s="378">
        <v>207.61</v>
      </c>
      <c r="F196" s="378">
        <v>207.61</v>
      </c>
    </row>
    <row r="197" spans="1:6" ht="15.75" hidden="1">
      <c r="A197" s="326"/>
      <c r="B197" s="377" t="s">
        <v>273</v>
      </c>
      <c r="C197" s="342" t="s">
        <v>508</v>
      </c>
      <c r="D197" s="378">
        <v>189.21</v>
      </c>
      <c r="E197" s="378">
        <v>189.21</v>
      </c>
      <c r="F197" s="378">
        <v>189.21</v>
      </c>
    </row>
    <row r="198" spans="1:6" ht="15.75" hidden="1">
      <c r="A198" s="326"/>
      <c r="B198" s="377" t="s">
        <v>518</v>
      </c>
      <c r="C198" s="342" t="s">
        <v>508</v>
      </c>
      <c r="D198" s="378">
        <v>145.99</v>
      </c>
      <c r="E198" s="378">
        <v>145.99</v>
      </c>
      <c r="F198" s="378">
        <v>145.99</v>
      </c>
    </row>
    <row r="199" spans="1:6" ht="15.75" hidden="1">
      <c r="A199" s="326"/>
      <c r="B199" s="377" t="s">
        <v>153</v>
      </c>
      <c r="C199" s="342" t="s">
        <v>508</v>
      </c>
      <c r="D199" s="378">
        <v>156</v>
      </c>
      <c r="E199" s="378">
        <v>156</v>
      </c>
      <c r="F199" s="378">
        <v>156</v>
      </c>
    </row>
    <row r="200" spans="1:6" ht="15.75" hidden="1">
      <c r="A200" s="326"/>
      <c r="B200" s="377" t="s">
        <v>274</v>
      </c>
      <c r="C200" s="342" t="s">
        <v>508</v>
      </c>
      <c r="D200" s="378">
        <v>149.55</v>
      </c>
      <c r="E200" s="378">
        <v>149.55</v>
      </c>
      <c r="F200" s="378">
        <v>149.55</v>
      </c>
    </row>
    <row r="201" spans="1:6" ht="15.75" hidden="1">
      <c r="A201" s="326"/>
      <c r="B201" s="377" t="s">
        <v>275</v>
      </c>
      <c r="C201" s="342" t="s">
        <v>508</v>
      </c>
      <c r="D201" s="378">
        <v>153.01</v>
      </c>
      <c r="E201" s="378">
        <v>153.01</v>
      </c>
      <c r="F201" s="378">
        <v>153.01</v>
      </c>
    </row>
    <row r="202" spans="1:6" ht="15.75" hidden="1">
      <c r="A202" s="326"/>
      <c r="B202" s="377" t="s">
        <v>276</v>
      </c>
      <c r="C202" s="342" t="s">
        <v>508</v>
      </c>
      <c r="D202" s="378">
        <v>62.55</v>
      </c>
      <c r="E202" s="378">
        <v>62.55</v>
      </c>
      <c r="F202" s="378">
        <v>62.55</v>
      </c>
    </row>
    <row r="203" spans="1:6" ht="15" customHeight="1">
      <c r="A203" s="308" t="s">
        <v>526</v>
      </c>
      <c r="B203" s="373" t="s">
        <v>277</v>
      </c>
      <c r="C203" s="342" t="s">
        <v>508</v>
      </c>
      <c r="D203" s="379">
        <f>SUM(D204:D273)</f>
        <v>1350</v>
      </c>
      <c r="E203" s="379">
        <f>SUM(E204:E273)</f>
        <v>1350</v>
      </c>
      <c r="F203" s="379">
        <f>SUM(F204:F273)</f>
        <v>1350</v>
      </c>
    </row>
    <row r="204" spans="1:6" ht="15.75" hidden="1">
      <c r="A204" s="326"/>
      <c r="B204" s="375" t="s">
        <v>278</v>
      </c>
      <c r="C204" s="342" t="s">
        <v>508</v>
      </c>
      <c r="D204" s="378">
        <v>20</v>
      </c>
      <c r="E204" s="378">
        <v>20</v>
      </c>
      <c r="F204" s="378">
        <v>20</v>
      </c>
    </row>
    <row r="205" spans="1:6" ht="15.75" hidden="1">
      <c r="A205" s="326"/>
      <c r="B205" s="375" t="s">
        <v>279</v>
      </c>
      <c r="C205" s="342" t="s">
        <v>508</v>
      </c>
      <c r="D205" s="378">
        <v>20</v>
      </c>
      <c r="E205" s="378">
        <v>20</v>
      </c>
      <c r="F205" s="378">
        <v>20</v>
      </c>
    </row>
    <row r="206" spans="1:6" ht="15.75" hidden="1">
      <c r="A206" s="326"/>
      <c r="B206" s="375" t="s">
        <v>280</v>
      </c>
      <c r="C206" s="342" t="s">
        <v>508</v>
      </c>
      <c r="D206" s="378">
        <v>20</v>
      </c>
      <c r="E206" s="378">
        <v>20</v>
      </c>
      <c r="F206" s="378">
        <v>20</v>
      </c>
    </row>
    <row r="207" spans="1:6" ht="15.75" hidden="1">
      <c r="A207" s="326"/>
      <c r="B207" s="375" t="s">
        <v>281</v>
      </c>
      <c r="C207" s="342" t="s">
        <v>508</v>
      </c>
      <c r="D207" s="378">
        <v>25</v>
      </c>
      <c r="E207" s="378">
        <v>25</v>
      </c>
      <c r="F207" s="378">
        <v>25</v>
      </c>
    </row>
    <row r="208" spans="1:6" ht="15.75" hidden="1">
      <c r="A208" s="326"/>
      <c r="B208" s="375" t="s">
        <v>282</v>
      </c>
      <c r="C208" s="342" t="s">
        <v>508</v>
      </c>
      <c r="D208" s="378">
        <v>20</v>
      </c>
      <c r="E208" s="378">
        <v>20</v>
      </c>
      <c r="F208" s="378">
        <v>20</v>
      </c>
    </row>
    <row r="209" spans="1:6" ht="15.75" hidden="1">
      <c r="A209" s="326"/>
      <c r="B209" s="375" t="s">
        <v>283</v>
      </c>
      <c r="C209" s="342" t="s">
        <v>508</v>
      </c>
      <c r="D209" s="378">
        <v>20</v>
      </c>
      <c r="E209" s="378">
        <v>20</v>
      </c>
      <c r="F209" s="378">
        <v>20</v>
      </c>
    </row>
    <row r="210" spans="1:6" ht="15.75" hidden="1">
      <c r="A210" s="326"/>
      <c r="B210" s="375" t="s">
        <v>284</v>
      </c>
      <c r="C210" s="342" t="s">
        <v>508</v>
      </c>
      <c r="D210" s="378">
        <v>25</v>
      </c>
      <c r="E210" s="378">
        <v>25</v>
      </c>
      <c r="F210" s="378">
        <v>25</v>
      </c>
    </row>
    <row r="211" spans="1:6" ht="15.75" hidden="1">
      <c r="A211" s="326"/>
      <c r="B211" s="375" t="s">
        <v>285</v>
      </c>
      <c r="C211" s="342" t="s">
        <v>508</v>
      </c>
      <c r="D211" s="378">
        <v>20</v>
      </c>
      <c r="E211" s="378">
        <v>20</v>
      </c>
      <c r="F211" s="378">
        <v>20</v>
      </c>
    </row>
    <row r="212" spans="1:6" ht="15.75" hidden="1">
      <c r="A212" s="326"/>
      <c r="B212" s="375" t="s">
        <v>286</v>
      </c>
      <c r="C212" s="342" t="s">
        <v>508</v>
      </c>
      <c r="D212" s="378">
        <v>20</v>
      </c>
      <c r="E212" s="378">
        <v>20</v>
      </c>
      <c r="F212" s="378">
        <v>20</v>
      </c>
    </row>
    <row r="213" spans="1:6" ht="15.75" hidden="1">
      <c r="A213" s="326"/>
      <c r="B213" s="375" t="s">
        <v>287</v>
      </c>
      <c r="C213" s="342" t="s">
        <v>508</v>
      </c>
      <c r="D213" s="378">
        <v>20</v>
      </c>
      <c r="E213" s="378">
        <v>20</v>
      </c>
      <c r="F213" s="378">
        <v>20</v>
      </c>
    </row>
    <row r="214" spans="1:6" ht="15.75" hidden="1">
      <c r="A214" s="326"/>
      <c r="B214" s="375" t="s">
        <v>288</v>
      </c>
      <c r="C214" s="342" t="s">
        <v>508</v>
      </c>
      <c r="D214" s="378">
        <v>20</v>
      </c>
      <c r="E214" s="378">
        <v>20</v>
      </c>
      <c r="F214" s="378">
        <v>20</v>
      </c>
    </row>
    <row r="215" spans="1:6" ht="15.75" hidden="1">
      <c r="A215" s="326"/>
      <c r="B215" s="375" t="s">
        <v>289</v>
      </c>
      <c r="C215" s="342" t="s">
        <v>508</v>
      </c>
      <c r="D215" s="378">
        <v>20</v>
      </c>
      <c r="E215" s="378">
        <v>20</v>
      </c>
      <c r="F215" s="378">
        <v>20</v>
      </c>
    </row>
    <row r="216" spans="1:6" ht="15.75" hidden="1">
      <c r="A216" s="326"/>
      <c r="B216" s="375" t="s">
        <v>290</v>
      </c>
      <c r="C216" s="342" t="s">
        <v>508</v>
      </c>
      <c r="D216" s="378">
        <v>15</v>
      </c>
      <c r="E216" s="378">
        <v>15</v>
      </c>
      <c r="F216" s="378">
        <v>15</v>
      </c>
    </row>
    <row r="217" spans="1:6" ht="15.75" hidden="1">
      <c r="A217" s="326"/>
      <c r="B217" s="375" t="s">
        <v>291</v>
      </c>
      <c r="C217" s="342" t="s">
        <v>508</v>
      </c>
      <c r="D217" s="378">
        <v>20</v>
      </c>
      <c r="E217" s="378">
        <v>20</v>
      </c>
      <c r="F217" s="378">
        <v>20</v>
      </c>
    </row>
    <row r="218" spans="1:6" ht="15.75" hidden="1">
      <c r="A218" s="326"/>
      <c r="B218" s="375" t="s">
        <v>292</v>
      </c>
      <c r="C218" s="342" t="s">
        <v>508</v>
      </c>
      <c r="D218" s="378">
        <v>25</v>
      </c>
      <c r="E218" s="378">
        <v>25</v>
      </c>
      <c r="F218" s="378">
        <v>25</v>
      </c>
    </row>
    <row r="219" spans="1:6" ht="15.75" hidden="1">
      <c r="A219" s="326"/>
      <c r="B219" s="375" t="s">
        <v>293</v>
      </c>
      <c r="C219" s="342" t="s">
        <v>508</v>
      </c>
      <c r="D219" s="378">
        <v>25</v>
      </c>
      <c r="E219" s="378">
        <v>25</v>
      </c>
      <c r="F219" s="378">
        <v>25</v>
      </c>
    </row>
    <row r="220" spans="1:6" ht="15.75" hidden="1">
      <c r="A220" s="326"/>
      <c r="B220" s="375" t="s">
        <v>294</v>
      </c>
      <c r="C220" s="342" t="s">
        <v>508</v>
      </c>
      <c r="D220" s="378">
        <v>25</v>
      </c>
      <c r="E220" s="378">
        <v>25</v>
      </c>
      <c r="F220" s="378">
        <v>25</v>
      </c>
    </row>
    <row r="221" spans="1:6" ht="15.75" hidden="1">
      <c r="A221" s="326"/>
      <c r="B221" s="375" t="s">
        <v>295</v>
      </c>
      <c r="C221" s="342" t="s">
        <v>508</v>
      </c>
      <c r="D221" s="378">
        <v>25</v>
      </c>
      <c r="E221" s="378">
        <v>25</v>
      </c>
      <c r="F221" s="378">
        <v>25</v>
      </c>
    </row>
    <row r="222" spans="1:6" ht="15.75" hidden="1">
      <c r="A222" s="326"/>
      <c r="B222" s="375" t="s">
        <v>296</v>
      </c>
      <c r="C222" s="342" t="s">
        <v>508</v>
      </c>
      <c r="D222" s="378">
        <v>25</v>
      </c>
      <c r="E222" s="378">
        <v>25</v>
      </c>
      <c r="F222" s="378">
        <v>25</v>
      </c>
    </row>
    <row r="223" spans="1:6" ht="15.75" hidden="1">
      <c r="A223" s="326"/>
      <c r="B223" s="375" t="s">
        <v>209</v>
      </c>
      <c r="C223" s="342" t="s">
        <v>508</v>
      </c>
      <c r="D223" s="378">
        <v>15</v>
      </c>
      <c r="E223" s="378">
        <v>15</v>
      </c>
      <c r="F223" s="378">
        <v>15</v>
      </c>
    </row>
    <row r="224" spans="1:6" ht="15.75" hidden="1">
      <c r="A224" s="326"/>
      <c r="B224" s="377" t="s">
        <v>210</v>
      </c>
      <c r="C224" s="342" t="s">
        <v>508</v>
      </c>
      <c r="D224" s="378">
        <v>15</v>
      </c>
      <c r="E224" s="378">
        <v>15</v>
      </c>
      <c r="F224" s="378">
        <v>15</v>
      </c>
    </row>
    <row r="225" spans="1:6" ht="15.75" hidden="1">
      <c r="A225" s="326"/>
      <c r="B225" s="375" t="s">
        <v>224</v>
      </c>
      <c r="C225" s="342" t="s">
        <v>508</v>
      </c>
      <c r="D225" s="378">
        <v>15</v>
      </c>
      <c r="E225" s="378">
        <v>15</v>
      </c>
      <c r="F225" s="378">
        <v>15</v>
      </c>
    </row>
    <row r="226" spans="1:6" ht="15.75" hidden="1">
      <c r="A226" s="326"/>
      <c r="B226" s="375" t="s">
        <v>232</v>
      </c>
      <c r="C226" s="342" t="s">
        <v>508</v>
      </c>
      <c r="D226" s="378">
        <v>15</v>
      </c>
      <c r="E226" s="378">
        <v>15</v>
      </c>
      <c r="F226" s="378">
        <v>15</v>
      </c>
    </row>
    <row r="227" spans="1:6" ht="15.75" hidden="1">
      <c r="A227" s="326"/>
      <c r="B227" s="375" t="s">
        <v>233</v>
      </c>
      <c r="C227" s="342" t="s">
        <v>508</v>
      </c>
      <c r="D227" s="378">
        <v>15</v>
      </c>
      <c r="E227" s="378">
        <v>15</v>
      </c>
      <c r="F227" s="378">
        <v>15</v>
      </c>
    </row>
    <row r="228" spans="1:6" ht="15.75" hidden="1">
      <c r="A228" s="326"/>
      <c r="B228" s="375" t="s">
        <v>234</v>
      </c>
      <c r="C228" s="342" t="s">
        <v>508</v>
      </c>
      <c r="D228" s="378">
        <v>15</v>
      </c>
      <c r="E228" s="378">
        <v>15</v>
      </c>
      <c r="F228" s="378">
        <v>15</v>
      </c>
    </row>
    <row r="229" spans="1:6" ht="15.75" hidden="1">
      <c r="A229" s="326"/>
      <c r="B229" s="375" t="s">
        <v>235</v>
      </c>
      <c r="C229" s="342" t="s">
        <v>508</v>
      </c>
      <c r="D229" s="378">
        <v>15</v>
      </c>
      <c r="E229" s="378">
        <v>15</v>
      </c>
      <c r="F229" s="378">
        <v>15</v>
      </c>
    </row>
    <row r="230" spans="1:6" ht="15.75" hidden="1">
      <c r="A230" s="326"/>
      <c r="B230" s="375" t="s">
        <v>236</v>
      </c>
      <c r="C230" s="342" t="s">
        <v>508</v>
      </c>
      <c r="D230" s="378">
        <v>15</v>
      </c>
      <c r="E230" s="378">
        <v>15</v>
      </c>
      <c r="F230" s="378">
        <v>15</v>
      </c>
    </row>
    <row r="231" spans="1:6" ht="15.75" hidden="1">
      <c r="A231" s="326"/>
      <c r="B231" s="380" t="s">
        <v>237</v>
      </c>
      <c r="C231" s="342" t="s">
        <v>508</v>
      </c>
      <c r="D231" s="378">
        <v>20</v>
      </c>
      <c r="E231" s="378">
        <v>20</v>
      </c>
      <c r="F231" s="378">
        <v>20</v>
      </c>
    </row>
    <row r="232" spans="1:6" ht="15.75" hidden="1">
      <c r="A232" s="326"/>
      <c r="B232" s="380" t="s">
        <v>238</v>
      </c>
      <c r="C232" s="342" t="s">
        <v>508</v>
      </c>
      <c r="D232" s="378">
        <v>20</v>
      </c>
      <c r="E232" s="378">
        <v>20</v>
      </c>
      <c r="F232" s="378">
        <v>20</v>
      </c>
    </row>
    <row r="233" spans="1:6" ht="15.75" hidden="1">
      <c r="A233" s="326"/>
      <c r="B233" s="380" t="s">
        <v>211</v>
      </c>
      <c r="C233" s="342" t="s">
        <v>508</v>
      </c>
      <c r="D233" s="378">
        <v>20</v>
      </c>
      <c r="E233" s="378">
        <v>20</v>
      </c>
      <c r="F233" s="378">
        <v>20</v>
      </c>
    </row>
    <row r="234" spans="1:6" ht="15.75" hidden="1">
      <c r="A234" s="326"/>
      <c r="B234" s="375" t="s">
        <v>223</v>
      </c>
      <c r="C234" s="342" t="s">
        <v>508</v>
      </c>
      <c r="D234" s="378">
        <v>20</v>
      </c>
      <c r="E234" s="378">
        <v>20</v>
      </c>
      <c r="F234" s="378">
        <v>20</v>
      </c>
    </row>
    <row r="235" spans="1:6" ht="15.75" hidden="1">
      <c r="A235" s="326"/>
      <c r="B235" s="375" t="s">
        <v>212</v>
      </c>
      <c r="C235" s="342" t="s">
        <v>508</v>
      </c>
      <c r="D235" s="381">
        <v>10</v>
      </c>
      <c r="E235" s="381">
        <v>10</v>
      </c>
      <c r="F235" s="381">
        <v>10</v>
      </c>
    </row>
    <row r="236" spans="1:6" ht="15.75" hidden="1">
      <c r="A236" s="326"/>
      <c r="B236" s="375" t="s">
        <v>213</v>
      </c>
      <c r="C236" s="342" t="s">
        <v>508</v>
      </c>
      <c r="D236" s="378">
        <v>15</v>
      </c>
      <c r="E236" s="378">
        <v>15</v>
      </c>
      <c r="F236" s="378">
        <v>15</v>
      </c>
    </row>
    <row r="237" spans="1:6" ht="15.75" hidden="1">
      <c r="A237" s="326"/>
      <c r="B237" s="375" t="s">
        <v>214</v>
      </c>
      <c r="C237" s="342" t="s">
        <v>508</v>
      </c>
      <c r="D237" s="378">
        <v>15</v>
      </c>
      <c r="E237" s="378">
        <v>15</v>
      </c>
      <c r="F237" s="378">
        <v>15</v>
      </c>
    </row>
    <row r="238" spans="1:6" ht="15.75" hidden="1">
      <c r="A238" s="326"/>
      <c r="B238" s="375" t="s">
        <v>215</v>
      </c>
      <c r="C238" s="342" t="s">
        <v>508</v>
      </c>
      <c r="D238" s="378">
        <v>15</v>
      </c>
      <c r="E238" s="378">
        <v>15</v>
      </c>
      <c r="F238" s="378">
        <v>15</v>
      </c>
    </row>
    <row r="239" spans="1:6" ht="1.5" customHeight="1" hidden="1">
      <c r="A239" s="326"/>
      <c r="B239" s="375" t="s">
        <v>216</v>
      </c>
      <c r="C239" s="342" t="s">
        <v>508</v>
      </c>
      <c r="D239" s="378">
        <v>15</v>
      </c>
      <c r="E239" s="378">
        <v>15</v>
      </c>
      <c r="F239" s="378">
        <v>15</v>
      </c>
    </row>
    <row r="240" spans="1:6" ht="15.75" hidden="1">
      <c r="A240" s="326"/>
      <c r="B240" s="375" t="s">
        <v>217</v>
      </c>
      <c r="C240" s="342" t="s">
        <v>508</v>
      </c>
      <c r="D240" s="378">
        <v>15</v>
      </c>
      <c r="E240" s="378">
        <v>15</v>
      </c>
      <c r="F240" s="378">
        <v>15</v>
      </c>
    </row>
    <row r="241" spans="1:6" ht="15.75" hidden="1">
      <c r="A241" s="326"/>
      <c r="B241" s="375" t="s">
        <v>218</v>
      </c>
      <c r="C241" s="342" t="s">
        <v>508</v>
      </c>
      <c r="D241" s="378">
        <v>15</v>
      </c>
      <c r="E241" s="378">
        <v>15</v>
      </c>
      <c r="F241" s="378">
        <v>15</v>
      </c>
    </row>
    <row r="242" spans="1:6" ht="15.75" hidden="1">
      <c r="A242" s="326"/>
      <c r="B242" s="375" t="s">
        <v>219</v>
      </c>
      <c r="C242" s="342" t="s">
        <v>508</v>
      </c>
      <c r="D242" s="378">
        <v>15</v>
      </c>
      <c r="E242" s="378">
        <v>15</v>
      </c>
      <c r="F242" s="378">
        <v>15</v>
      </c>
    </row>
    <row r="243" spans="1:6" ht="15.75" hidden="1">
      <c r="A243" s="326"/>
      <c r="B243" s="375" t="s">
        <v>220</v>
      </c>
      <c r="C243" s="342" t="s">
        <v>508</v>
      </c>
      <c r="D243" s="378">
        <v>15</v>
      </c>
      <c r="E243" s="378">
        <v>15</v>
      </c>
      <c r="F243" s="378">
        <v>15</v>
      </c>
    </row>
    <row r="244" spans="1:6" ht="15.75" hidden="1">
      <c r="A244" s="326"/>
      <c r="B244" s="375" t="s">
        <v>221</v>
      </c>
      <c r="C244" s="342" t="s">
        <v>508</v>
      </c>
      <c r="D244" s="378">
        <v>15</v>
      </c>
      <c r="E244" s="378">
        <v>15</v>
      </c>
      <c r="F244" s="378">
        <v>15</v>
      </c>
    </row>
    <row r="245" spans="1:6" ht="15.75" hidden="1">
      <c r="A245" s="326"/>
      <c r="B245" s="375" t="s">
        <v>222</v>
      </c>
      <c r="C245" s="342" t="s">
        <v>508</v>
      </c>
      <c r="D245" s="378">
        <v>15</v>
      </c>
      <c r="E245" s="378">
        <v>15</v>
      </c>
      <c r="F245" s="378">
        <v>15</v>
      </c>
    </row>
    <row r="246" spans="1:6" ht="15.75" hidden="1">
      <c r="A246" s="326"/>
      <c r="B246" s="375" t="s">
        <v>249</v>
      </c>
      <c r="C246" s="342" t="s">
        <v>508</v>
      </c>
      <c r="D246" s="378">
        <v>25</v>
      </c>
      <c r="E246" s="378">
        <v>25</v>
      </c>
      <c r="F246" s="378">
        <v>25</v>
      </c>
    </row>
    <row r="247" spans="1:6" ht="15.75" hidden="1">
      <c r="A247" s="326"/>
      <c r="B247" s="375" t="s">
        <v>250</v>
      </c>
      <c r="C247" s="342" t="s">
        <v>508</v>
      </c>
      <c r="D247" s="378">
        <v>25</v>
      </c>
      <c r="E247" s="378">
        <v>25</v>
      </c>
      <c r="F247" s="378">
        <v>25</v>
      </c>
    </row>
    <row r="248" spans="1:6" ht="15.75" hidden="1">
      <c r="A248" s="326"/>
      <c r="B248" s="375" t="s">
        <v>251</v>
      </c>
      <c r="C248" s="342" t="s">
        <v>508</v>
      </c>
      <c r="D248" s="378">
        <v>25</v>
      </c>
      <c r="E248" s="378">
        <v>25</v>
      </c>
      <c r="F248" s="378">
        <v>25</v>
      </c>
    </row>
    <row r="249" spans="1:6" ht="15.75" hidden="1">
      <c r="A249" s="326"/>
      <c r="B249" s="375" t="s">
        <v>253</v>
      </c>
      <c r="C249" s="342" t="s">
        <v>508</v>
      </c>
      <c r="D249" s="378">
        <v>25</v>
      </c>
      <c r="E249" s="378">
        <v>25</v>
      </c>
      <c r="F249" s="378">
        <v>25</v>
      </c>
    </row>
    <row r="250" spans="1:6" ht="15.75" hidden="1">
      <c r="A250" s="326"/>
      <c r="B250" s="375" t="s">
        <v>239</v>
      </c>
      <c r="C250" s="342" t="s">
        <v>508</v>
      </c>
      <c r="D250" s="378">
        <v>35</v>
      </c>
      <c r="E250" s="378">
        <v>35</v>
      </c>
      <c r="F250" s="378">
        <v>35</v>
      </c>
    </row>
    <row r="251" spans="1:6" ht="15.75" hidden="1">
      <c r="A251" s="326"/>
      <c r="B251" s="375" t="s">
        <v>240</v>
      </c>
      <c r="C251" s="342" t="s">
        <v>508</v>
      </c>
      <c r="D251" s="378">
        <v>35</v>
      </c>
      <c r="E251" s="378">
        <v>35</v>
      </c>
      <c r="F251" s="378">
        <v>35</v>
      </c>
    </row>
    <row r="252" spans="1:6" ht="15.75" hidden="1">
      <c r="A252" s="326"/>
      <c r="B252" s="375" t="s">
        <v>241</v>
      </c>
      <c r="C252" s="342" t="s">
        <v>508</v>
      </c>
      <c r="D252" s="378">
        <v>35</v>
      </c>
      <c r="E252" s="378">
        <v>35</v>
      </c>
      <c r="F252" s="378">
        <v>35</v>
      </c>
    </row>
    <row r="253" spans="1:6" ht="15.75" hidden="1">
      <c r="A253" s="326"/>
      <c r="B253" s="375" t="s">
        <v>242</v>
      </c>
      <c r="C253" s="342" t="s">
        <v>508</v>
      </c>
      <c r="D253" s="378">
        <v>35</v>
      </c>
      <c r="E253" s="378">
        <v>35</v>
      </c>
      <c r="F253" s="378">
        <v>35</v>
      </c>
    </row>
    <row r="254" spans="1:6" ht="15.75" hidden="1">
      <c r="A254" s="326"/>
      <c r="B254" s="375" t="s">
        <v>243</v>
      </c>
      <c r="C254" s="342" t="s">
        <v>508</v>
      </c>
      <c r="D254" s="378">
        <v>15</v>
      </c>
      <c r="E254" s="378">
        <v>15</v>
      </c>
      <c r="F254" s="378">
        <v>15</v>
      </c>
    </row>
    <row r="255" spans="1:6" ht="15.75" hidden="1">
      <c r="A255" s="326"/>
      <c r="B255" s="375" t="s">
        <v>244</v>
      </c>
      <c r="C255" s="342" t="s">
        <v>508</v>
      </c>
      <c r="D255" s="378">
        <v>15</v>
      </c>
      <c r="E255" s="378">
        <v>15</v>
      </c>
      <c r="F255" s="378">
        <v>15</v>
      </c>
    </row>
    <row r="256" spans="1:6" ht="15.75" hidden="1">
      <c r="A256" s="326"/>
      <c r="B256" s="375" t="s">
        <v>297</v>
      </c>
      <c r="C256" s="342" t="s">
        <v>508</v>
      </c>
      <c r="D256" s="378">
        <v>15</v>
      </c>
      <c r="E256" s="378">
        <v>15</v>
      </c>
      <c r="F256" s="378">
        <v>15</v>
      </c>
    </row>
    <row r="257" spans="1:6" ht="15.75" hidden="1">
      <c r="A257" s="326"/>
      <c r="B257" s="375" t="s">
        <v>298</v>
      </c>
      <c r="C257" s="342" t="s">
        <v>508</v>
      </c>
      <c r="D257" s="378">
        <v>15</v>
      </c>
      <c r="E257" s="378">
        <v>15</v>
      </c>
      <c r="F257" s="378">
        <v>15</v>
      </c>
    </row>
    <row r="258" spans="1:6" ht="15.75" hidden="1">
      <c r="A258" s="326"/>
      <c r="B258" s="375" t="s">
        <v>299</v>
      </c>
      <c r="C258" s="342" t="s">
        <v>508</v>
      </c>
      <c r="D258" s="378">
        <v>15</v>
      </c>
      <c r="E258" s="378">
        <v>15</v>
      </c>
      <c r="F258" s="378">
        <v>15</v>
      </c>
    </row>
    <row r="259" spans="1:6" ht="15.75" hidden="1">
      <c r="A259" s="326"/>
      <c r="B259" s="375" t="s">
        <v>300</v>
      </c>
      <c r="C259" s="342" t="s">
        <v>508</v>
      </c>
      <c r="D259" s="378">
        <v>15</v>
      </c>
      <c r="E259" s="378">
        <v>15</v>
      </c>
      <c r="F259" s="378">
        <v>15</v>
      </c>
    </row>
    <row r="260" spans="1:6" ht="15.75" hidden="1">
      <c r="A260" s="326"/>
      <c r="B260" s="375" t="s">
        <v>301</v>
      </c>
      <c r="C260" s="342" t="s">
        <v>508</v>
      </c>
      <c r="D260" s="378">
        <v>15</v>
      </c>
      <c r="E260" s="378">
        <v>15</v>
      </c>
      <c r="F260" s="378">
        <v>15</v>
      </c>
    </row>
    <row r="261" spans="1:6" ht="15.75" hidden="1">
      <c r="A261" s="326"/>
      <c r="B261" s="375" t="s">
        <v>302</v>
      </c>
      <c r="C261" s="342" t="s">
        <v>508</v>
      </c>
      <c r="D261" s="378">
        <v>15</v>
      </c>
      <c r="E261" s="378">
        <v>15</v>
      </c>
      <c r="F261" s="378">
        <v>15</v>
      </c>
    </row>
    <row r="262" spans="1:6" ht="15.75" hidden="1">
      <c r="A262" s="326"/>
      <c r="B262" s="375" t="s">
        <v>303</v>
      </c>
      <c r="C262" s="342" t="s">
        <v>508</v>
      </c>
      <c r="D262" s="378">
        <v>15</v>
      </c>
      <c r="E262" s="378">
        <v>15</v>
      </c>
      <c r="F262" s="378">
        <v>15</v>
      </c>
    </row>
    <row r="263" spans="1:6" ht="15.75" hidden="1">
      <c r="A263" s="326"/>
      <c r="B263" s="375" t="s">
        <v>304</v>
      </c>
      <c r="C263" s="342" t="s">
        <v>508</v>
      </c>
      <c r="D263" s="378">
        <v>15</v>
      </c>
      <c r="E263" s="378">
        <v>15</v>
      </c>
      <c r="F263" s="378">
        <v>15</v>
      </c>
    </row>
    <row r="264" spans="1:6" ht="15.75" hidden="1">
      <c r="A264" s="326"/>
      <c r="B264" s="375" t="s">
        <v>245</v>
      </c>
      <c r="C264" s="342" t="s">
        <v>508</v>
      </c>
      <c r="D264" s="378">
        <v>20</v>
      </c>
      <c r="E264" s="378">
        <v>20</v>
      </c>
      <c r="F264" s="378">
        <v>20</v>
      </c>
    </row>
    <row r="265" spans="1:6" ht="15.75" hidden="1">
      <c r="A265" s="326"/>
      <c r="B265" s="375" t="s">
        <v>246</v>
      </c>
      <c r="C265" s="342" t="s">
        <v>508</v>
      </c>
      <c r="D265" s="378">
        <v>20</v>
      </c>
      <c r="E265" s="378">
        <v>20</v>
      </c>
      <c r="F265" s="378">
        <v>20</v>
      </c>
    </row>
    <row r="266" spans="1:6" ht="15.75" hidden="1">
      <c r="A266" s="326"/>
      <c r="B266" s="375" t="s">
        <v>247</v>
      </c>
      <c r="C266" s="342" t="s">
        <v>508</v>
      </c>
      <c r="D266" s="378">
        <v>20</v>
      </c>
      <c r="E266" s="378">
        <v>20</v>
      </c>
      <c r="F266" s="378">
        <v>20</v>
      </c>
    </row>
    <row r="267" spans="1:6" ht="15.75" hidden="1">
      <c r="A267" s="326"/>
      <c r="B267" s="375" t="s">
        <v>248</v>
      </c>
      <c r="C267" s="342" t="s">
        <v>508</v>
      </c>
      <c r="D267" s="378">
        <v>20</v>
      </c>
      <c r="E267" s="378">
        <v>20</v>
      </c>
      <c r="F267" s="378">
        <v>20</v>
      </c>
    </row>
    <row r="268" spans="1:6" ht="15.75" hidden="1">
      <c r="A268" s="326"/>
      <c r="B268" s="375" t="s">
        <v>89</v>
      </c>
      <c r="C268" s="342" t="s">
        <v>508</v>
      </c>
      <c r="D268" s="378">
        <v>15</v>
      </c>
      <c r="E268" s="378">
        <v>15</v>
      </c>
      <c r="F268" s="378">
        <v>15</v>
      </c>
    </row>
    <row r="269" spans="1:6" ht="15.75" hidden="1">
      <c r="A269" s="326"/>
      <c r="B269" s="375" t="s">
        <v>90</v>
      </c>
      <c r="C269" s="342" t="s">
        <v>508</v>
      </c>
      <c r="D269" s="378">
        <v>15</v>
      </c>
      <c r="E269" s="378">
        <v>15</v>
      </c>
      <c r="F269" s="378">
        <v>15</v>
      </c>
    </row>
    <row r="270" spans="1:6" ht="15.75" hidden="1">
      <c r="A270" s="326"/>
      <c r="B270" s="375" t="s">
        <v>202</v>
      </c>
      <c r="C270" s="342" t="s">
        <v>508</v>
      </c>
      <c r="D270" s="378">
        <v>15</v>
      </c>
      <c r="E270" s="378">
        <v>15</v>
      </c>
      <c r="F270" s="378">
        <v>15</v>
      </c>
    </row>
    <row r="271" spans="1:6" ht="15.75" hidden="1">
      <c r="A271" s="326"/>
      <c r="B271" s="375" t="s">
        <v>203</v>
      </c>
      <c r="C271" s="342" t="s">
        <v>508</v>
      </c>
      <c r="D271" s="378">
        <v>15</v>
      </c>
      <c r="E271" s="378">
        <v>15</v>
      </c>
      <c r="F271" s="378">
        <v>15</v>
      </c>
    </row>
    <row r="272" spans="1:6" ht="15.75" hidden="1">
      <c r="A272" s="326"/>
      <c r="B272" s="375" t="s">
        <v>204</v>
      </c>
      <c r="C272" s="342" t="s">
        <v>508</v>
      </c>
      <c r="D272" s="378">
        <v>15</v>
      </c>
      <c r="E272" s="378">
        <v>15</v>
      </c>
      <c r="F272" s="378">
        <v>15</v>
      </c>
    </row>
    <row r="273" spans="1:6" ht="15.75" hidden="1">
      <c r="A273" s="326"/>
      <c r="B273" s="375" t="s">
        <v>305</v>
      </c>
      <c r="C273" s="342" t="s">
        <v>508</v>
      </c>
      <c r="D273" s="378">
        <v>35</v>
      </c>
      <c r="E273" s="378">
        <v>35</v>
      </c>
      <c r="F273" s="378">
        <v>35</v>
      </c>
    </row>
    <row r="274" spans="1:6" ht="15.75">
      <c r="A274" s="407"/>
      <c r="B274" s="408" t="s">
        <v>201</v>
      </c>
      <c r="C274" s="410"/>
      <c r="D274" s="409">
        <f>SUM(D276:D280)</f>
        <v>645</v>
      </c>
      <c r="E274" s="409">
        <f>SUM(E276:E280)</f>
        <v>645</v>
      </c>
      <c r="F274" s="409">
        <f>SUM(F276:F280)</f>
        <v>645</v>
      </c>
    </row>
    <row r="275" spans="1:6" ht="29.25" customHeight="1">
      <c r="A275" s="407"/>
      <c r="B275" s="408"/>
      <c r="C275" s="411"/>
      <c r="D275" s="409"/>
      <c r="E275" s="409"/>
      <c r="F275" s="409"/>
    </row>
    <row r="276" spans="1:6" ht="15.75">
      <c r="A276" s="326"/>
      <c r="B276" s="380" t="s">
        <v>205</v>
      </c>
      <c r="C276" s="342" t="s">
        <v>508</v>
      </c>
      <c r="D276" s="376">
        <v>500</v>
      </c>
      <c r="E276" s="376">
        <v>500</v>
      </c>
      <c r="F276" s="376">
        <v>500</v>
      </c>
    </row>
    <row r="277" spans="1:6" ht="15.75">
      <c r="A277" s="326"/>
      <c r="B277" s="380" t="s">
        <v>306</v>
      </c>
      <c r="C277" s="342" t="s">
        <v>508</v>
      </c>
      <c r="D277" s="376">
        <v>35</v>
      </c>
      <c r="E277" s="376">
        <v>35</v>
      </c>
      <c r="F277" s="376">
        <v>35</v>
      </c>
    </row>
    <row r="278" spans="1:6" ht="15.75">
      <c r="A278" s="326"/>
      <c r="B278" s="375" t="s">
        <v>307</v>
      </c>
      <c r="C278" s="342" t="s">
        <v>508</v>
      </c>
      <c r="D278" s="376">
        <v>25</v>
      </c>
      <c r="E278" s="376">
        <v>25</v>
      </c>
      <c r="F278" s="376">
        <v>25</v>
      </c>
    </row>
    <row r="279" spans="1:6" ht="15.75">
      <c r="A279" s="326"/>
      <c r="B279" s="375" t="s">
        <v>308</v>
      </c>
      <c r="C279" s="342" t="s">
        <v>508</v>
      </c>
      <c r="D279" s="376">
        <v>50</v>
      </c>
      <c r="E279" s="376">
        <v>50</v>
      </c>
      <c r="F279" s="376">
        <v>50</v>
      </c>
    </row>
    <row r="280" spans="1:6" ht="15.75">
      <c r="A280" s="326"/>
      <c r="B280" s="375" t="s">
        <v>309</v>
      </c>
      <c r="C280" s="342" t="s">
        <v>508</v>
      </c>
      <c r="D280" s="378">
        <v>35</v>
      </c>
      <c r="E280" s="378">
        <v>35</v>
      </c>
      <c r="F280" s="378">
        <v>35</v>
      </c>
    </row>
    <row r="281" spans="1:6" ht="42.75">
      <c r="A281" s="326"/>
      <c r="B281" s="384" t="s">
        <v>49</v>
      </c>
      <c r="C281" s="342"/>
      <c r="D281" s="383">
        <v>200</v>
      </c>
      <c r="E281" s="383">
        <v>200</v>
      </c>
      <c r="F281" s="383">
        <v>200</v>
      </c>
    </row>
    <row r="282" spans="1:6" ht="15.75">
      <c r="A282" s="326"/>
      <c r="B282" s="299" t="s">
        <v>225</v>
      </c>
      <c r="C282" s="342" t="s">
        <v>508</v>
      </c>
      <c r="D282" s="299"/>
      <c r="E282" s="383"/>
      <c r="F282" s="385">
        <f>F283+F285+F294+F297+F299</f>
        <v>817.5545999999999</v>
      </c>
    </row>
    <row r="283" spans="1:6" ht="35.25" customHeight="1">
      <c r="A283" s="326"/>
      <c r="B283" s="300" t="s">
        <v>92</v>
      </c>
      <c r="C283" s="342" t="s">
        <v>508</v>
      </c>
      <c r="D283" s="300"/>
      <c r="E283" s="274"/>
      <c r="F283" s="317">
        <f>F284</f>
        <v>101.137</v>
      </c>
    </row>
    <row r="284" spans="1:6" ht="15.75">
      <c r="A284" s="326"/>
      <c r="B284" s="301" t="s">
        <v>226</v>
      </c>
      <c r="C284" s="342" t="s">
        <v>508</v>
      </c>
      <c r="D284" s="301"/>
      <c r="E284" s="274"/>
      <c r="F284" s="318">
        <f>101.137</f>
        <v>101.137</v>
      </c>
    </row>
    <row r="285" spans="1:6" ht="15.75">
      <c r="A285" s="326"/>
      <c r="B285" s="300" t="s">
        <v>93</v>
      </c>
      <c r="C285" s="342" t="s">
        <v>508</v>
      </c>
      <c r="D285" s="300"/>
      <c r="E285" s="274"/>
      <c r="F285" s="317">
        <f>SUM(F286:F293)</f>
        <v>178.5876</v>
      </c>
    </row>
    <row r="286" spans="1:6" ht="15.75">
      <c r="A286" s="326"/>
      <c r="B286" s="301" t="s">
        <v>94</v>
      </c>
      <c r="C286" s="342" t="s">
        <v>508</v>
      </c>
      <c r="D286" s="301"/>
      <c r="E286" s="274"/>
      <c r="F286" s="318">
        <v>34.963</v>
      </c>
    </row>
    <row r="287" spans="1:6" ht="15.75">
      <c r="A287" s="326"/>
      <c r="B287" s="301" t="s">
        <v>227</v>
      </c>
      <c r="C287" s="342" t="s">
        <v>508</v>
      </c>
      <c r="D287" s="301"/>
      <c r="E287" s="274"/>
      <c r="F287" s="318">
        <v>10.997</v>
      </c>
    </row>
    <row r="288" spans="1:6" ht="15.75">
      <c r="A288" s="326"/>
      <c r="B288" s="301" t="s">
        <v>95</v>
      </c>
      <c r="C288" s="342" t="s">
        <v>508</v>
      </c>
      <c r="D288" s="301"/>
      <c r="E288" s="274"/>
      <c r="F288" s="318">
        <v>9.979</v>
      </c>
    </row>
    <row r="289" spans="1:6" ht="15.75">
      <c r="A289" s="326"/>
      <c r="B289" s="301" t="s">
        <v>96</v>
      </c>
      <c r="C289" s="342" t="s">
        <v>508</v>
      </c>
      <c r="D289" s="301"/>
      <c r="E289" s="274"/>
      <c r="F289" s="318">
        <v>34.963</v>
      </c>
    </row>
    <row r="290" spans="1:6" ht="15.75">
      <c r="A290" s="326"/>
      <c r="B290" s="301" t="s">
        <v>228</v>
      </c>
      <c r="C290" s="342" t="s">
        <v>508</v>
      </c>
      <c r="D290" s="301"/>
      <c r="E290" s="274"/>
      <c r="F290" s="318">
        <v>24.9906</v>
      </c>
    </row>
    <row r="291" spans="1:6" ht="15.75">
      <c r="A291" s="326"/>
      <c r="B291" s="301" t="s">
        <v>97</v>
      </c>
      <c r="C291" s="342" t="s">
        <v>508</v>
      </c>
      <c r="D291" s="301"/>
      <c r="E291" s="274"/>
      <c r="F291" s="318">
        <v>20.957</v>
      </c>
    </row>
    <row r="292" spans="1:6" ht="15.75">
      <c r="A292" s="326"/>
      <c r="B292" s="301" t="s">
        <v>98</v>
      </c>
      <c r="C292" s="342" t="s">
        <v>508</v>
      </c>
      <c r="D292" s="301"/>
      <c r="E292" s="274"/>
      <c r="F292" s="318">
        <v>26.785</v>
      </c>
    </row>
    <row r="293" spans="1:6" ht="15.75">
      <c r="A293" s="326"/>
      <c r="B293" s="301" t="s">
        <v>99</v>
      </c>
      <c r="C293" s="342" t="s">
        <v>508</v>
      </c>
      <c r="D293" s="301"/>
      <c r="E293" s="274"/>
      <c r="F293" s="318">
        <v>14.953</v>
      </c>
    </row>
    <row r="294" spans="1:6" ht="77.25" customHeight="1">
      <c r="A294" s="326"/>
      <c r="B294" s="300" t="s">
        <v>50</v>
      </c>
      <c r="C294" s="342" t="s">
        <v>508</v>
      </c>
      <c r="D294" s="300"/>
      <c r="E294" s="274"/>
      <c r="F294" s="319">
        <f>F295+F296</f>
        <v>112.957</v>
      </c>
    </row>
    <row r="295" spans="1:6" ht="15.75">
      <c r="A295" s="326"/>
      <c r="B295" s="301" t="s">
        <v>100</v>
      </c>
      <c r="C295" s="342" t="s">
        <v>508</v>
      </c>
      <c r="D295" s="301"/>
      <c r="E295" s="274"/>
      <c r="F295" s="320">
        <v>47.757</v>
      </c>
    </row>
    <row r="296" spans="1:6" ht="15.75">
      <c r="A296" s="326"/>
      <c r="B296" s="301" t="s">
        <v>101</v>
      </c>
      <c r="C296" s="342" t="s">
        <v>508</v>
      </c>
      <c r="D296" s="301"/>
      <c r="E296" s="274"/>
      <c r="F296" s="320">
        <v>65.2</v>
      </c>
    </row>
    <row r="297" spans="1:6" ht="30.75" customHeight="1">
      <c r="A297" s="326"/>
      <c r="B297" s="300" t="s">
        <v>102</v>
      </c>
      <c r="C297" s="342" t="s">
        <v>508</v>
      </c>
      <c r="D297" s="300"/>
      <c r="E297" s="274"/>
      <c r="F297" s="319">
        <f>F298</f>
        <v>20.849</v>
      </c>
    </row>
    <row r="298" spans="1:6" ht="15.75">
      <c r="A298" s="326"/>
      <c r="B298" s="301" t="s">
        <v>156</v>
      </c>
      <c r="C298" s="342" t="s">
        <v>508</v>
      </c>
      <c r="D298" s="301"/>
      <c r="E298" s="274"/>
      <c r="F298" s="320">
        <v>20.849</v>
      </c>
    </row>
    <row r="299" spans="1:6" ht="50.25" customHeight="1">
      <c r="A299" s="326"/>
      <c r="B299" s="300" t="s">
        <v>229</v>
      </c>
      <c r="C299" s="342" t="s">
        <v>508</v>
      </c>
      <c r="D299" s="300"/>
      <c r="E299" s="274"/>
      <c r="F299" s="319">
        <f>SUM(F300:F308)</f>
        <v>404.024</v>
      </c>
    </row>
    <row r="300" spans="1:6" ht="15.75">
      <c r="A300" s="326"/>
      <c r="B300" s="301" t="s">
        <v>103</v>
      </c>
      <c r="C300" s="342" t="s">
        <v>508</v>
      </c>
      <c r="D300" s="301"/>
      <c r="E300" s="274"/>
      <c r="F300" s="320">
        <v>117.429</v>
      </c>
    </row>
    <row r="301" spans="1:6" ht="15.75">
      <c r="A301" s="326"/>
      <c r="B301" s="301" t="s">
        <v>104</v>
      </c>
      <c r="C301" s="342" t="s">
        <v>508</v>
      </c>
      <c r="D301" s="301"/>
      <c r="E301" s="274"/>
      <c r="F301" s="320">
        <v>117.334</v>
      </c>
    </row>
    <row r="302" spans="1:6" ht="15.75">
      <c r="A302" s="326"/>
      <c r="B302" s="301" t="s">
        <v>307</v>
      </c>
      <c r="C302" s="342" t="s">
        <v>508</v>
      </c>
      <c r="D302" s="301"/>
      <c r="E302" s="274"/>
      <c r="F302" s="320">
        <v>23.732</v>
      </c>
    </row>
    <row r="303" spans="1:6" ht="15.75">
      <c r="A303" s="326"/>
      <c r="B303" s="301" t="s">
        <v>105</v>
      </c>
      <c r="C303" s="342" t="s">
        <v>508</v>
      </c>
      <c r="D303" s="301"/>
      <c r="E303" s="274"/>
      <c r="F303" s="320">
        <v>25.699</v>
      </c>
    </row>
    <row r="304" spans="1:6" ht="15.75">
      <c r="A304" s="326"/>
      <c r="B304" s="301" t="s">
        <v>106</v>
      </c>
      <c r="C304" s="342" t="s">
        <v>508</v>
      </c>
      <c r="D304" s="301"/>
      <c r="E304" s="274"/>
      <c r="F304" s="320">
        <v>18.443</v>
      </c>
    </row>
    <row r="305" spans="1:6" ht="15.75">
      <c r="A305" s="326"/>
      <c r="B305" s="301" t="s">
        <v>107</v>
      </c>
      <c r="C305" s="342" t="s">
        <v>508</v>
      </c>
      <c r="D305" s="301"/>
      <c r="E305" s="274"/>
      <c r="F305" s="320">
        <v>30.898</v>
      </c>
    </row>
    <row r="306" spans="1:6" ht="15.75">
      <c r="A306" s="326"/>
      <c r="B306" s="301" t="s">
        <v>108</v>
      </c>
      <c r="C306" s="342" t="s">
        <v>508</v>
      </c>
      <c r="D306" s="301"/>
      <c r="E306" s="274"/>
      <c r="F306" s="320">
        <v>25.122</v>
      </c>
    </row>
    <row r="307" spans="1:6" ht="15.75">
      <c r="A307" s="326"/>
      <c r="B307" s="301" t="s">
        <v>109</v>
      </c>
      <c r="C307" s="342" t="s">
        <v>508</v>
      </c>
      <c r="D307" s="301"/>
      <c r="E307" s="274"/>
      <c r="F307" s="320">
        <v>18.674</v>
      </c>
    </row>
    <row r="308" spans="1:6" ht="15" customHeight="1">
      <c r="A308" s="326"/>
      <c r="B308" s="301" t="s">
        <v>110</v>
      </c>
      <c r="C308" s="342" t="s">
        <v>508</v>
      </c>
      <c r="D308" s="301"/>
      <c r="E308" s="274"/>
      <c r="F308" s="320">
        <v>26.693</v>
      </c>
    </row>
    <row r="309" spans="1:6" ht="15.75" customHeight="1" hidden="1">
      <c r="A309" s="326"/>
      <c r="B309" s="262"/>
      <c r="C309" s="342" t="s">
        <v>508</v>
      </c>
      <c r="D309" s="274"/>
      <c r="E309" s="274"/>
      <c r="F309" s="274"/>
    </row>
    <row r="310" spans="1:6" ht="15.75">
      <c r="A310" s="386"/>
      <c r="B310" s="382" t="s">
        <v>310</v>
      </c>
      <c r="C310" s="342"/>
      <c r="D310" s="383">
        <v>100</v>
      </c>
      <c r="E310" s="383">
        <v>100</v>
      </c>
      <c r="F310" s="383">
        <v>100</v>
      </c>
    </row>
    <row r="311" spans="1:6" ht="30">
      <c r="A311" s="386"/>
      <c r="B311" s="377" t="s">
        <v>311</v>
      </c>
      <c r="C311" s="342" t="s">
        <v>508</v>
      </c>
      <c r="D311" s="378">
        <v>100</v>
      </c>
      <c r="E311" s="378">
        <v>100</v>
      </c>
      <c r="F311" s="378">
        <v>100</v>
      </c>
    </row>
    <row r="312" spans="1:6" ht="15.75">
      <c r="A312" s="386"/>
      <c r="B312" s="382" t="s">
        <v>185</v>
      </c>
      <c r="C312" s="342"/>
      <c r="D312" s="383">
        <f>D315+D342</f>
        <v>4208.2</v>
      </c>
      <c r="E312" s="383">
        <f>E315+E342</f>
        <v>4208.2</v>
      </c>
      <c r="F312" s="383">
        <f>F315+F342</f>
        <v>4414.929</v>
      </c>
    </row>
    <row r="313" spans="1:6" ht="15.75">
      <c r="A313" s="435" t="s">
        <v>526</v>
      </c>
      <c r="B313" s="412" t="s">
        <v>312</v>
      </c>
      <c r="C313" s="342" t="s">
        <v>507</v>
      </c>
      <c r="D313" s="383">
        <v>3300</v>
      </c>
      <c r="E313" s="383">
        <v>3300</v>
      </c>
      <c r="F313" s="383">
        <v>3300</v>
      </c>
    </row>
    <row r="314" spans="1:6" ht="15.75">
      <c r="A314" s="436"/>
      <c r="B314" s="413"/>
      <c r="C314" s="342" t="s">
        <v>508</v>
      </c>
      <c r="D314" s="379">
        <v>908.2</v>
      </c>
      <c r="E314" s="379">
        <v>908.2</v>
      </c>
      <c r="F314" s="379">
        <v>908.2</v>
      </c>
    </row>
    <row r="315" spans="1:6" ht="15.75">
      <c r="A315" s="437"/>
      <c r="B315" s="414"/>
      <c r="C315" s="342" t="s">
        <v>206</v>
      </c>
      <c r="D315" s="379">
        <f>SUM(D313:D314)</f>
        <v>4208.2</v>
      </c>
      <c r="E315" s="379">
        <f>SUM(E313:E314)</f>
        <v>4208.2</v>
      </c>
      <c r="F315" s="379">
        <f>SUM(F313:F314)</f>
        <v>4208.2</v>
      </c>
    </row>
    <row r="316" spans="1:6" ht="2.25" customHeight="1" hidden="1">
      <c r="A316" s="367"/>
      <c r="B316" s="343" t="s">
        <v>313</v>
      </c>
      <c r="C316" s="344" t="s">
        <v>508</v>
      </c>
      <c r="D316" s="345">
        <v>26.175</v>
      </c>
      <c r="E316" s="345">
        <v>26.175</v>
      </c>
      <c r="F316" s="345">
        <v>26.175</v>
      </c>
    </row>
    <row r="317" spans="1:6" ht="15.75" hidden="1">
      <c r="A317" s="367"/>
      <c r="B317" s="343" t="s">
        <v>314</v>
      </c>
      <c r="C317" s="344" t="s">
        <v>508</v>
      </c>
      <c r="D317" s="345">
        <v>22.325</v>
      </c>
      <c r="E317" s="345">
        <v>22.325</v>
      </c>
      <c r="F317" s="345">
        <v>22.325</v>
      </c>
    </row>
    <row r="318" spans="1:6" ht="15.75" hidden="1">
      <c r="A318" s="367"/>
      <c r="B318" s="343" t="s">
        <v>315</v>
      </c>
      <c r="C318" s="344" t="s">
        <v>508</v>
      </c>
      <c r="D318" s="345">
        <v>37.325</v>
      </c>
      <c r="E318" s="345">
        <v>37.325</v>
      </c>
      <c r="F318" s="345">
        <v>37.325</v>
      </c>
    </row>
    <row r="319" spans="1:6" ht="15.75" hidden="1">
      <c r="A319" s="367"/>
      <c r="B319" s="343" t="s">
        <v>316</v>
      </c>
      <c r="C319" s="344" t="s">
        <v>508</v>
      </c>
      <c r="D319" s="345">
        <v>17.1</v>
      </c>
      <c r="E319" s="345">
        <v>17.1</v>
      </c>
      <c r="F319" s="345">
        <v>17.1</v>
      </c>
    </row>
    <row r="320" spans="1:6" ht="15.75" hidden="1">
      <c r="A320" s="367"/>
      <c r="B320" s="343" t="s">
        <v>317</v>
      </c>
      <c r="C320" s="344" t="s">
        <v>508</v>
      </c>
      <c r="D320" s="345">
        <v>22.725</v>
      </c>
      <c r="E320" s="345">
        <v>22.725</v>
      </c>
      <c r="F320" s="345">
        <v>22.725</v>
      </c>
    </row>
    <row r="321" spans="1:6" ht="15.75" hidden="1">
      <c r="A321" s="367"/>
      <c r="B321" s="343" t="s">
        <v>318</v>
      </c>
      <c r="C321" s="344" t="s">
        <v>508</v>
      </c>
      <c r="D321" s="345">
        <v>45</v>
      </c>
      <c r="E321" s="345">
        <v>45</v>
      </c>
      <c r="F321" s="345">
        <v>45</v>
      </c>
    </row>
    <row r="322" spans="1:6" ht="29.25" customHeight="1" hidden="1">
      <c r="A322" s="367"/>
      <c r="B322" s="343" t="s">
        <v>319</v>
      </c>
      <c r="C322" s="344" t="s">
        <v>508</v>
      </c>
      <c r="D322" s="345">
        <v>22.84</v>
      </c>
      <c r="E322" s="345">
        <v>22.84</v>
      </c>
      <c r="F322" s="345">
        <v>22.84</v>
      </c>
    </row>
    <row r="323" spans="1:6" ht="15.75" hidden="1">
      <c r="A323" s="367"/>
      <c r="B323" s="343" t="s">
        <v>320</v>
      </c>
      <c r="C323" s="344" t="s">
        <v>508</v>
      </c>
      <c r="D323" s="345">
        <v>20</v>
      </c>
      <c r="E323" s="345">
        <v>20</v>
      </c>
      <c r="F323" s="345">
        <v>20</v>
      </c>
    </row>
    <row r="324" spans="1:6" ht="15.75" hidden="1">
      <c r="A324" s="367"/>
      <c r="B324" s="343" t="s">
        <v>321</v>
      </c>
      <c r="C324" s="344" t="s">
        <v>508</v>
      </c>
      <c r="D324" s="345">
        <v>18.5</v>
      </c>
      <c r="E324" s="345">
        <v>18.5</v>
      </c>
      <c r="F324" s="345">
        <v>18.5</v>
      </c>
    </row>
    <row r="325" spans="1:6" ht="15.75" hidden="1">
      <c r="A325" s="367"/>
      <c r="B325" s="343" t="s">
        <v>322</v>
      </c>
      <c r="C325" s="344" t="s">
        <v>508</v>
      </c>
      <c r="D325" s="345">
        <v>85.7</v>
      </c>
      <c r="E325" s="345">
        <v>85.7</v>
      </c>
      <c r="F325" s="345">
        <v>85.7</v>
      </c>
    </row>
    <row r="326" spans="1:6" ht="15.75" hidden="1">
      <c r="A326" s="367"/>
      <c r="B326" s="343" t="s">
        <v>323</v>
      </c>
      <c r="C326" s="344" t="s">
        <v>508</v>
      </c>
      <c r="D326" s="345">
        <v>15.795</v>
      </c>
      <c r="E326" s="345">
        <v>15.795</v>
      </c>
      <c r="F326" s="345">
        <v>15.795</v>
      </c>
    </row>
    <row r="327" spans="1:6" ht="15.75" hidden="1">
      <c r="A327" s="367"/>
      <c r="B327" s="343" t="s">
        <v>324</v>
      </c>
      <c r="C327" s="344" t="s">
        <v>508</v>
      </c>
      <c r="D327" s="345">
        <v>17</v>
      </c>
      <c r="E327" s="345">
        <v>17</v>
      </c>
      <c r="F327" s="345">
        <v>17</v>
      </c>
    </row>
    <row r="328" spans="1:6" ht="15.75" hidden="1">
      <c r="A328" s="367"/>
      <c r="B328" s="343" t="s">
        <v>325</v>
      </c>
      <c r="C328" s="344" t="s">
        <v>508</v>
      </c>
      <c r="D328" s="346">
        <v>17</v>
      </c>
      <c r="E328" s="346">
        <v>17</v>
      </c>
      <c r="F328" s="346">
        <v>17</v>
      </c>
    </row>
    <row r="329" spans="1:6" ht="15.75" hidden="1">
      <c r="A329" s="367"/>
      <c r="B329" s="347" t="s">
        <v>154</v>
      </c>
      <c r="C329" s="344" t="s">
        <v>508</v>
      </c>
      <c r="D329" s="348">
        <v>74.5</v>
      </c>
      <c r="E329" s="348">
        <v>74.5</v>
      </c>
      <c r="F329" s="348">
        <v>74.5</v>
      </c>
    </row>
    <row r="330" spans="1:6" ht="15.75" hidden="1">
      <c r="A330" s="367"/>
      <c r="B330" s="347" t="s">
        <v>326</v>
      </c>
      <c r="C330" s="344" t="s">
        <v>508</v>
      </c>
      <c r="D330" s="348">
        <v>44.9</v>
      </c>
      <c r="E330" s="348">
        <v>44.9</v>
      </c>
      <c r="F330" s="348">
        <v>44.9</v>
      </c>
    </row>
    <row r="331" spans="1:6" ht="15.75" hidden="1">
      <c r="A331" s="367"/>
      <c r="B331" s="347" t="s">
        <v>327</v>
      </c>
      <c r="C331" s="344" t="s">
        <v>508</v>
      </c>
      <c r="D331" s="348">
        <v>51.3</v>
      </c>
      <c r="E331" s="348">
        <v>51.3</v>
      </c>
      <c r="F331" s="348">
        <v>51.3</v>
      </c>
    </row>
    <row r="332" spans="1:6" ht="15.75" hidden="1">
      <c r="A332" s="367"/>
      <c r="B332" s="347" t="s">
        <v>328</v>
      </c>
      <c r="C332" s="344" t="s">
        <v>508</v>
      </c>
      <c r="D332" s="348">
        <v>45.6</v>
      </c>
      <c r="E332" s="348">
        <v>45.6</v>
      </c>
      <c r="F332" s="348">
        <v>45.6</v>
      </c>
    </row>
    <row r="333" spans="1:6" ht="15.75" hidden="1">
      <c r="A333" s="367"/>
      <c r="B333" s="347" t="s">
        <v>329</v>
      </c>
      <c r="C333" s="344" t="s">
        <v>508</v>
      </c>
      <c r="D333" s="348">
        <v>51</v>
      </c>
      <c r="E333" s="348">
        <v>51</v>
      </c>
      <c r="F333" s="348">
        <v>51</v>
      </c>
    </row>
    <row r="334" spans="1:6" ht="15.75" hidden="1">
      <c r="A334" s="367"/>
      <c r="B334" s="347" t="s">
        <v>330</v>
      </c>
      <c r="C334" s="344" t="s">
        <v>508</v>
      </c>
      <c r="D334" s="348">
        <v>63</v>
      </c>
      <c r="E334" s="348">
        <v>63</v>
      </c>
      <c r="F334" s="348">
        <v>63</v>
      </c>
    </row>
    <row r="335" spans="1:6" ht="15.75" hidden="1">
      <c r="A335" s="367"/>
      <c r="B335" s="347" t="s">
        <v>331</v>
      </c>
      <c r="C335" s="344" t="s">
        <v>508</v>
      </c>
      <c r="D335" s="348">
        <v>31.5</v>
      </c>
      <c r="E335" s="348">
        <v>31.5</v>
      </c>
      <c r="F335" s="348">
        <v>31.5</v>
      </c>
    </row>
    <row r="336" spans="1:6" ht="15.75" hidden="1">
      <c r="A336" s="367"/>
      <c r="B336" s="347" t="s">
        <v>162</v>
      </c>
      <c r="C336" s="344" t="s">
        <v>508</v>
      </c>
      <c r="D336" s="348">
        <v>65</v>
      </c>
      <c r="E336" s="348">
        <v>65</v>
      </c>
      <c r="F336" s="348">
        <v>65</v>
      </c>
    </row>
    <row r="337" spans="1:6" ht="15.75" hidden="1">
      <c r="A337" s="367"/>
      <c r="B337" s="347" t="s">
        <v>155</v>
      </c>
      <c r="C337" s="344" t="s">
        <v>508</v>
      </c>
      <c r="D337" s="348">
        <v>30</v>
      </c>
      <c r="E337" s="348">
        <v>30</v>
      </c>
      <c r="F337" s="348">
        <v>30</v>
      </c>
    </row>
    <row r="338" spans="1:6" ht="15.75" hidden="1">
      <c r="A338" s="367"/>
      <c r="B338" s="347" t="s">
        <v>332</v>
      </c>
      <c r="C338" s="344" t="s">
        <v>508</v>
      </c>
      <c r="D338" s="348">
        <v>30</v>
      </c>
      <c r="E338" s="348">
        <v>30</v>
      </c>
      <c r="F338" s="348">
        <v>30</v>
      </c>
    </row>
    <row r="339" spans="1:6" ht="15.75" hidden="1">
      <c r="A339" s="367"/>
      <c r="B339" s="347" t="s">
        <v>333</v>
      </c>
      <c r="C339" s="344" t="s">
        <v>508</v>
      </c>
      <c r="D339" s="348">
        <v>23</v>
      </c>
      <c r="E339" s="348">
        <v>23</v>
      </c>
      <c r="F339" s="348">
        <v>23</v>
      </c>
    </row>
    <row r="340" spans="1:6" ht="15.75" hidden="1">
      <c r="A340" s="367"/>
      <c r="B340" s="347" t="s">
        <v>334</v>
      </c>
      <c r="C340" s="344" t="s">
        <v>508</v>
      </c>
      <c r="D340" s="348">
        <v>24.415</v>
      </c>
      <c r="E340" s="348">
        <v>24.415</v>
      </c>
      <c r="F340" s="348">
        <v>24.415</v>
      </c>
    </row>
    <row r="341" spans="1:6" ht="15.75" hidden="1">
      <c r="A341" s="367"/>
      <c r="B341" s="347" t="s">
        <v>91</v>
      </c>
      <c r="C341" s="344" t="s">
        <v>508</v>
      </c>
      <c r="D341" s="348">
        <v>6.5</v>
      </c>
      <c r="E341" s="348">
        <v>6.5</v>
      </c>
      <c r="F341" s="348">
        <v>6.5</v>
      </c>
    </row>
    <row r="342" spans="1:6" ht="15.75">
      <c r="A342" s="326"/>
      <c r="B342" s="299" t="s">
        <v>225</v>
      </c>
      <c r="C342" s="342" t="s">
        <v>508</v>
      </c>
      <c r="D342" s="299"/>
      <c r="E342" s="275"/>
      <c r="F342" s="387">
        <f>F343+F350</f>
        <v>206.72899999999998</v>
      </c>
    </row>
    <row r="343" spans="1:6" ht="17.25" customHeight="1">
      <c r="A343" s="326"/>
      <c r="B343" s="321" t="s">
        <v>230</v>
      </c>
      <c r="C343" s="342" t="s">
        <v>508</v>
      </c>
      <c r="D343" s="302"/>
      <c r="E343" s="275"/>
      <c r="F343" s="304">
        <f>SUM(F344:F349)</f>
        <v>145.994</v>
      </c>
    </row>
    <row r="344" spans="1:6" ht="15.75">
      <c r="A344" s="326"/>
      <c r="B344" s="303" t="s">
        <v>111</v>
      </c>
      <c r="C344" s="342" t="s">
        <v>508</v>
      </c>
      <c r="D344" s="303"/>
      <c r="E344" s="275"/>
      <c r="F344" s="282">
        <v>10.747</v>
      </c>
    </row>
    <row r="345" spans="1:6" ht="15.75">
      <c r="A345" s="326"/>
      <c r="B345" s="303" t="s">
        <v>112</v>
      </c>
      <c r="C345" s="342" t="s">
        <v>508</v>
      </c>
      <c r="D345" s="303"/>
      <c r="E345" s="275"/>
      <c r="F345" s="282">
        <v>51.245</v>
      </c>
    </row>
    <row r="346" spans="1:6" ht="15.75">
      <c r="A346" s="326"/>
      <c r="B346" s="303" t="s">
        <v>113</v>
      </c>
      <c r="C346" s="342" t="s">
        <v>508</v>
      </c>
      <c r="D346" s="303"/>
      <c r="E346" s="275"/>
      <c r="F346" s="282">
        <v>16.62</v>
      </c>
    </row>
    <row r="347" spans="1:6" ht="15.75">
      <c r="A347" s="326"/>
      <c r="B347" s="303" t="s">
        <v>114</v>
      </c>
      <c r="C347" s="342" t="s">
        <v>508</v>
      </c>
      <c r="D347" s="303"/>
      <c r="E347" s="275"/>
      <c r="F347" s="282">
        <v>13.917</v>
      </c>
    </row>
    <row r="348" spans="1:6" ht="15.75">
      <c r="A348" s="326"/>
      <c r="B348" s="303" t="s">
        <v>231</v>
      </c>
      <c r="C348" s="342" t="s">
        <v>508</v>
      </c>
      <c r="D348" s="303"/>
      <c r="E348" s="275"/>
      <c r="F348" s="282">
        <v>14.438</v>
      </c>
    </row>
    <row r="349" spans="1:6" ht="15.75">
      <c r="A349" s="326"/>
      <c r="B349" s="303" t="s">
        <v>115</v>
      </c>
      <c r="C349" s="342" t="s">
        <v>508</v>
      </c>
      <c r="D349" s="303"/>
      <c r="E349" s="275"/>
      <c r="F349" s="282">
        <v>39.027</v>
      </c>
    </row>
    <row r="350" spans="1:6" ht="33" customHeight="1">
      <c r="A350" s="326"/>
      <c r="B350" s="321" t="s">
        <v>116</v>
      </c>
      <c r="C350" s="342" t="s">
        <v>508</v>
      </c>
      <c r="D350" s="302"/>
      <c r="E350" s="275"/>
      <c r="F350" s="280">
        <v>60.735</v>
      </c>
    </row>
    <row r="351" spans="1:6" ht="15.75" customHeight="1" hidden="1">
      <c r="A351" s="326"/>
      <c r="B351" s="263"/>
      <c r="C351" s="342" t="s">
        <v>508</v>
      </c>
      <c r="D351" s="275"/>
      <c r="E351" s="275"/>
      <c r="F351" s="305"/>
    </row>
    <row r="352" spans="1:6" ht="42.75">
      <c r="A352" s="307"/>
      <c r="B352" s="269" t="s">
        <v>51</v>
      </c>
      <c r="C352" s="342"/>
      <c r="D352" s="274">
        <f>D353+D366+D382</f>
        <v>10794.900000000001</v>
      </c>
      <c r="E352" s="274">
        <f>E353+E366+E382</f>
        <v>10794.900000000001</v>
      </c>
      <c r="F352" s="274">
        <f>F353+F366+F382+F383</f>
        <v>10886.516000000001</v>
      </c>
    </row>
    <row r="353" spans="1:6" ht="48.75" customHeight="1">
      <c r="A353" s="308" t="s">
        <v>526</v>
      </c>
      <c r="B353" s="257" t="s">
        <v>335</v>
      </c>
      <c r="C353" s="342"/>
      <c r="D353" s="274">
        <f>D354+D355+D356+D357+D358+D359+D362+D365</f>
        <v>10527.2</v>
      </c>
      <c r="E353" s="274">
        <f>E354+E355+E356+E357+E358+E359+E362+E365</f>
        <v>10527.2</v>
      </c>
      <c r="F353" s="274">
        <f>F354+F355+F356+F357+F358+F359+F362+F365</f>
        <v>10527.2</v>
      </c>
    </row>
    <row r="354" spans="1:6" ht="15.75">
      <c r="A354" s="326"/>
      <c r="B354" s="261" t="s">
        <v>336</v>
      </c>
      <c r="C354" s="342" t="s">
        <v>508</v>
      </c>
      <c r="D354" s="304">
        <v>299</v>
      </c>
      <c r="E354" s="304">
        <v>299</v>
      </c>
      <c r="F354" s="304">
        <v>299</v>
      </c>
    </row>
    <row r="355" spans="1:6" ht="15.75">
      <c r="A355" s="326"/>
      <c r="B355" s="261" t="s">
        <v>337</v>
      </c>
      <c r="C355" s="342" t="s">
        <v>508</v>
      </c>
      <c r="D355" s="304">
        <v>253</v>
      </c>
      <c r="E355" s="304">
        <v>253</v>
      </c>
      <c r="F355" s="304">
        <v>253</v>
      </c>
    </row>
    <row r="356" spans="1:6" ht="15.75">
      <c r="A356" s="326"/>
      <c r="B356" s="261" t="s">
        <v>338</v>
      </c>
      <c r="C356" s="342" t="s">
        <v>508</v>
      </c>
      <c r="D356" s="304">
        <v>201</v>
      </c>
      <c r="E356" s="304">
        <v>201</v>
      </c>
      <c r="F356" s="304">
        <v>201</v>
      </c>
    </row>
    <row r="357" spans="1:6" ht="15.75">
      <c r="A357" s="326"/>
      <c r="B357" s="261" t="s">
        <v>339</v>
      </c>
      <c r="C357" s="342" t="s">
        <v>508</v>
      </c>
      <c r="D357" s="304">
        <v>299</v>
      </c>
      <c r="E357" s="304">
        <v>299</v>
      </c>
      <c r="F357" s="304">
        <v>299</v>
      </c>
    </row>
    <row r="358" spans="1:6" ht="15.75">
      <c r="A358" s="326"/>
      <c r="B358" s="261" t="s">
        <v>340</v>
      </c>
      <c r="C358" s="342" t="s">
        <v>508</v>
      </c>
      <c r="D358" s="304">
        <v>299</v>
      </c>
      <c r="E358" s="304">
        <v>299</v>
      </c>
      <c r="F358" s="304">
        <v>299</v>
      </c>
    </row>
    <row r="359" spans="1:6" ht="15.75">
      <c r="A359" s="326"/>
      <c r="B359" s="261" t="s">
        <v>341</v>
      </c>
      <c r="C359" s="342" t="s">
        <v>508</v>
      </c>
      <c r="D359" s="304">
        <v>280</v>
      </c>
      <c r="E359" s="304">
        <v>280</v>
      </c>
      <c r="F359" s="304">
        <v>280</v>
      </c>
    </row>
    <row r="360" spans="1:6" ht="15.75">
      <c r="A360" s="438"/>
      <c r="B360" s="415" t="s">
        <v>342</v>
      </c>
      <c r="C360" s="342" t="s">
        <v>507</v>
      </c>
      <c r="D360" s="304">
        <v>5961</v>
      </c>
      <c r="E360" s="304">
        <v>5961</v>
      </c>
      <c r="F360" s="304">
        <v>5961</v>
      </c>
    </row>
    <row r="361" spans="1:6" ht="15.75">
      <c r="A361" s="439"/>
      <c r="B361" s="416"/>
      <c r="C361" s="342" t="s">
        <v>508</v>
      </c>
      <c r="D361" s="304">
        <v>100</v>
      </c>
      <c r="E361" s="304">
        <v>100</v>
      </c>
      <c r="F361" s="304">
        <v>100</v>
      </c>
    </row>
    <row r="362" spans="1:6" ht="15.75">
      <c r="A362" s="440"/>
      <c r="B362" s="417"/>
      <c r="C362" s="342" t="s">
        <v>206</v>
      </c>
      <c r="D362" s="304">
        <f>SUM(D360:D361)</f>
        <v>6061</v>
      </c>
      <c r="E362" s="304">
        <f>SUM(E360:E361)</f>
        <v>6061</v>
      </c>
      <c r="F362" s="304">
        <f>SUM(F360:F361)</f>
        <v>6061</v>
      </c>
    </row>
    <row r="363" spans="1:6" ht="15.75">
      <c r="A363" s="438"/>
      <c r="B363" s="441" t="s">
        <v>511</v>
      </c>
      <c r="C363" s="342" t="s">
        <v>507</v>
      </c>
      <c r="D363" s="304">
        <v>2805.2</v>
      </c>
      <c r="E363" s="304">
        <v>2805.2</v>
      </c>
      <c r="F363" s="304">
        <v>2805.2</v>
      </c>
    </row>
    <row r="364" spans="1:6" ht="15.75">
      <c r="A364" s="439"/>
      <c r="B364" s="442"/>
      <c r="C364" s="342" t="s">
        <v>508</v>
      </c>
      <c r="D364" s="304">
        <v>30</v>
      </c>
      <c r="E364" s="304">
        <v>30</v>
      </c>
      <c r="F364" s="304">
        <v>30</v>
      </c>
    </row>
    <row r="365" spans="1:6" ht="15.75">
      <c r="A365" s="440"/>
      <c r="B365" s="443"/>
      <c r="C365" s="342" t="s">
        <v>206</v>
      </c>
      <c r="D365" s="304">
        <f>SUM(D363:D364)</f>
        <v>2835.2</v>
      </c>
      <c r="E365" s="304">
        <f>SUM(E363:E364)</f>
        <v>2835.2</v>
      </c>
      <c r="F365" s="304">
        <f>SUM(F363:F364)</f>
        <v>2835.2</v>
      </c>
    </row>
    <row r="366" spans="1:6" ht="57">
      <c r="A366" s="326"/>
      <c r="B366" s="259" t="s">
        <v>343</v>
      </c>
      <c r="C366" s="342"/>
      <c r="D366" s="274">
        <f>SUM(D367:D381)</f>
        <v>137.70000000000002</v>
      </c>
      <c r="E366" s="274">
        <f>SUM(E367:E381)</f>
        <v>137.70000000000002</v>
      </c>
      <c r="F366" s="383">
        <f>SUM(F367:F381)</f>
        <v>137.70000000000002</v>
      </c>
    </row>
    <row r="367" spans="1:6" ht="15.75">
      <c r="A367" s="326"/>
      <c r="B367" s="265" t="s">
        <v>344</v>
      </c>
      <c r="C367" s="342" t="s">
        <v>508</v>
      </c>
      <c r="D367" s="282">
        <v>9.2</v>
      </c>
      <c r="E367" s="282">
        <v>9.2</v>
      </c>
      <c r="F367" s="282">
        <v>9.2</v>
      </c>
    </row>
    <row r="368" spans="1:6" ht="15.75">
      <c r="A368" s="326"/>
      <c r="B368" s="265" t="s">
        <v>345</v>
      </c>
      <c r="C368" s="342" t="s">
        <v>508</v>
      </c>
      <c r="D368" s="282">
        <v>9.2</v>
      </c>
      <c r="E368" s="282">
        <v>9.2</v>
      </c>
      <c r="F368" s="282">
        <v>9.2</v>
      </c>
    </row>
    <row r="369" spans="1:6" ht="15.75">
      <c r="A369" s="326"/>
      <c r="B369" s="265" t="s">
        <v>346</v>
      </c>
      <c r="C369" s="342" t="s">
        <v>508</v>
      </c>
      <c r="D369" s="282">
        <v>9.2</v>
      </c>
      <c r="E369" s="282">
        <v>9.2</v>
      </c>
      <c r="F369" s="282">
        <v>9.2</v>
      </c>
    </row>
    <row r="370" spans="1:6" ht="15.75">
      <c r="A370" s="326"/>
      <c r="B370" s="265" t="s">
        <v>347</v>
      </c>
      <c r="C370" s="342" t="s">
        <v>508</v>
      </c>
      <c r="D370" s="282">
        <v>9.2</v>
      </c>
      <c r="E370" s="282">
        <v>9.2</v>
      </c>
      <c r="F370" s="282">
        <v>9.2</v>
      </c>
    </row>
    <row r="371" spans="1:6" ht="15.75">
      <c r="A371" s="326"/>
      <c r="B371" s="265" t="s">
        <v>348</v>
      </c>
      <c r="C371" s="342" t="s">
        <v>508</v>
      </c>
      <c r="D371" s="282">
        <v>9.2</v>
      </c>
      <c r="E371" s="282">
        <v>9.2</v>
      </c>
      <c r="F371" s="282">
        <v>9.2</v>
      </c>
    </row>
    <row r="372" spans="1:6" ht="15.75">
      <c r="A372" s="326"/>
      <c r="B372" s="265" t="s">
        <v>349</v>
      </c>
      <c r="C372" s="342" t="s">
        <v>508</v>
      </c>
      <c r="D372" s="282">
        <v>9.2</v>
      </c>
      <c r="E372" s="282">
        <v>9.2</v>
      </c>
      <c r="F372" s="282">
        <v>9.2</v>
      </c>
    </row>
    <row r="373" spans="1:6" ht="15.75">
      <c r="A373" s="326"/>
      <c r="B373" s="265" t="s">
        <v>350</v>
      </c>
      <c r="C373" s="342" t="s">
        <v>508</v>
      </c>
      <c r="D373" s="282">
        <v>9.2</v>
      </c>
      <c r="E373" s="282">
        <v>9.2</v>
      </c>
      <c r="F373" s="282">
        <v>9.2</v>
      </c>
    </row>
    <row r="374" spans="1:6" ht="15.75">
      <c r="A374" s="326"/>
      <c r="B374" s="265" t="s">
        <v>351</v>
      </c>
      <c r="C374" s="342" t="s">
        <v>508</v>
      </c>
      <c r="D374" s="282">
        <v>9.2</v>
      </c>
      <c r="E374" s="282">
        <v>9.2</v>
      </c>
      <c r="F374" s="282">
        <v>9.2</v>
      </c>
    </row>
    <row r="375" spans="1:6" ht="15.75">
      <c r="A375" s="326"/>
      <c r="B375" s="265" t="s">
        <v>352</v>
      </c>
      <c r="C375" s="342" t="s">
        <v>508</v>
      </c>
      <c r="D375" s="282">
        <v>9.2</v>
      </c>
      <c r="E375" s="282">
        <v>9.2</v>
      </c>
      <c r="F375" s="282">
        <v>9.2</v>
      </c>
    </row>
    <row r="376" spans="1:6" ht="15.75">
      <c r="A376" s="326"/>
      <c r="B376" s="263" t="s">
        <v>353</v>
      </c>
      <c r="C376" s="342" t="s">
        <v>508</v>
      </c>
      <c r="D376" s="282">
        <v>9.2</v>
      </c>
      <c r="E376" s="282">
        <v>9.2</v>
      </c>
      <c r="F376" s="282">
        <v>9.2</v>
      </c>
    </row>
    <row r="377" spans="1:6" ht="15.75">
      <c r="A377" s="326"/>
      <c r="B377" s="265" t="s">
        <v>354</v>
      </c>
      <c r="C377" s="342" t="s">
        <v>508</v>
      </c>
      <c r="D377" s="282">
        <v>9.2</v>
      </c>
      <c r="E377" s="282">
        <v>9.2</v>
      </c>
      <c r="F377" s="282">
        <v>9.2</v>
      </c>
    </row>
    <row r="378" spans="1:6" ht="15.75">
      <c r="A378" s="326"/>
      <c r="B378" s="263" t="s">
        <v>355</v>
      </c>
      <c r="C378" s="342" t="s">
        <v>508</v>
      </c>
      <c r="D378" s="282">
        <v>9.2</v>
      </c>
      <c r="E378" s="282">
        <v>9.2</v>
      </c>
      <c r="F378" s="282">
        <v>9.2</v>
      </c>
    </row>
    <row r="379" spans="1:6" ht="15.75">
      <c r="A379" s="326"/>
      <c r="B379" s="265" t="s">
        <v>356</v>
      </c>
      <c r="C379" s="342" t="s">
        <v>508</v>
      </c>
      <c r="D379" s="282">
        <v>8.9</v>
      </c>
      <c r="E379" s="282">
        <v>8.9</v>
      </c>
      <c r="F379" s="282">
        <v>8.9</v>
      </c>
    </row>
    <row r="380" spans="1:6" ht="15.75">
      <c r="A380" s="326"/>
      <c r="B380" s="265" t="s">
        <v>357</v>
      </c>
      <c r="C380" s="342" t="s">
        <v>508</v>
      </c>
      <c r="D380" s="282">
        <v>9.2</v>
      </c>
      <c r="E380" s="282">
        <v>9.2</v>
      </c>
      <c r="F380" s="282">
        <v>9.2</v>
      </c>
    </row>
    <row r="381" spans="1:6" ht="15.75">
      <c r="A381" s="326"/>
      <c r="B381" s="265" t="s">
        <v>358</v>
      </c>
      <c r="C381" s="342" t="s">
        <v>508</v>
      </c>
      <c r="D381" s="282">
        <v>9.2</v>
      </c>
      <c r="E381" s="282">
        <v>9.2</v>
      </c>
      <c r="F381" s="282">
        <v>9.2</v>
      </c>
    </row>
    <row r="382" spans="1:6" ht="28.5">
      <c r="A382" s="326"/>
      <c r="B382" s="269" t="s">
        <v>359</v>
      </c>
      <c r="C382" s="342"/>
      <c r="D382" s="283">
        <v>130</v>
      </c>
      <c r="E382" s="283">
        <v>130</v>
      </c>
      <c r="F382" s="283">
        <v>130</v>
      </c>
    </row>
    <row r="383" spans="1:6" ht="15" customHeight="1">
      <c r="A383" s="326"/>
      <c r="B383" s="269" t="s">
        <v>129</v>
      </c>
      <c r="C383" s="342" t="s">
        <v>508</v>
      </c>
      <c r="D383" s="283"/>
      <c r="E383" s="283"/>
      <c r="F383" s="283">
        <f>F385+F386</f>
        <v>91.616</v>
      </c>
    </row>
    <row r="384" spans="1:6" ht="0.75" customHeight="1" hidden="1">
      <c r="A384" s="270"/>
      <c r="B384" s="272"/>
      <c r="C384" s="342" t="s">
        <v>508</v>
      </c>
      <c r="D384" s="283"/>
      <c r="E384" s="283"/>
      <c r="F384" s="283"/>
    </row>
    <row r="385" spans="1:6" ht="15.75">
      <c r="A385" s="270"/>
      <c r="B385" s="272" t="s">
        <v>117</v>
      </c>
      <c r="C385" s="342" t="s">
        <v>508</v>
      </c>
      <c r="D385" s="283"/>
      <c r="E385" s="283"/>
      <c r="F385" s="283">
        <v>59.989</v>
      </c>
    </row>
    <row r="386" spans="1:6" ht="47.25">
      <c r="A386" s="270"/>
      <c r="B386" s="272" t="s">
        <v>118</v>
      </c>
      <c r="C386" s="342" t="s">
        <v>508</v>
      </c>
      <c r="D386" s="283"/>
      <c r="E386" s="283"/>
      <c r="F386" s="283">
        <v>31.627</v>
      </c>
    </row>
    <row r="387" spans="1:6" ht="15" customHeight="1">
      <c r="A387" s="326"/>
      <c r="B387" s="273" t="s">
        <v>119</v>
      </c>
      <c r="C387" s="342" t="s">
        <v>508</v>
      </c>
      <c r="D387" s="282"/>
      <c r="E387" s="282"/>
      <c r="F387" s="282">
        <v>31.6</v>
      </c>
    </row>
    <row r="388" spans="1:6" ht="15.75" customHeight="1" hidden="1">
      <c r="A388" s="326"/>
      <c r="B388" s="269"/>
      <c r="C388" s="342" t="s">
        <v>508</v>
      </c>
      <c r="D388" s="283"/>
      <c r="E388" s="283"/>
      <c r="F388" s="283"/>
    </row>
    <row r="389" spans="1:6" ht="28.5">
      <c r="A389" s="307">
        <v>180409</v>
      </c>
      <c r="B389" s="257" t="s">
        <v>360</v>
      </c>
      <c r="C389" s="342"/>
      <c r="D389" s="283">
        <f>SUM(D390:D391)</f>
        <v>380</v>
      </c>
      <c r="E389" s="283">
        <f>SUM(E390:E391)</f>
        <v>380</v>
      </c>
      <c r="F389" s="283">
        <f>SUM(F390:F391)</f>
        <v>380</v>
      </c>
    </row>
    <row r="390" spans="1:6" ht="15.75">
      <c r="A390" s="326"/>
      <c r="B390" s="266" t="s">
        <v>361</v>
      </c>
      <c r="C390" s="342" t="s">
        <v>508</v>
      </c>
      <c r="D390" s="282">
        <v>250</v>
      </c>
      <c r="E390" s="282">
        <v>250</v>
      </c>
      <c r="F390" s="282">
        <v>250</v>
      </c>
    </row>
    <row r="391" spans="1:6" ht="15.75">
      <c r="A391" s="326"/>
      <c r="B391" s="266" t="s">
        <v>128</v>
      </c>
      <c r="C391" s="342" t="s">
        <v>508</v>
      </c>
      <c r="D391" s="282">
        <v>130</v>
      </c>
      <c r="E391" s="282">
        <v>130</v>
      </c>
      <c r="F391" s="282">
        <v>130</v>
      </c>
    </row>
    <row r="392" spans="1:6" ht="0.75" customHeight="1" thickBot="1">
      <c r="A392" s="267"/>
      <c r="B392" s="271"/>
      <c r="C392" s="306"/>
      <c r="D392" s="306"/>
      <c r="E392" s="306"/>
      <c r="F392" s="306"/>
    </row>
    <row r="393" spans="1:6" ht="15.75" hidden="1">
      <c r="A393" s="270"/>
      <c r="B393" s="322"/>
      <c r="C393" s="391"/>
      <c r="D393" s="391"/>
      <c r="E393" s="391"/>
      <c r="F393" s="391"/>
    </row>
    <row r="394" spans="1:6" ht="16.5" thickBot="1">
      <c r="A394" s="368"/>
      <c r="B394" s="390" t="s">
        <v>206</v>
      </c>
      <c r="C394" s="394"/>
      <c r="D394" s="395">
        <f>SUM(D395:D397)</f>
        <v>75304.92000000001</v>
      </c>
      <c r="E394" s="395">
        <f>SUM(E395:E397)</f>
        <v>75304.92000000001</v>
      </c>
      <c r="F394" s="396">
        <f>F158+F13</f>
        <v>46810.9196</v>
      </c>
    </row>
    <row r="395" spans="1:6" ht="15.75">
      <c r="A395" s="360"/>
      <c r="B395" s="388"/>
      <c r="C395" s="392" t="s">
        <v>507</v>
      </c>
      <c r="D395" s="393">
        <f>D159+D14</f>
        <v>23872.5</v>
      </c>
      <c r="E395" s="393">
        <f>E159+E14</f>
        <v>23872.5</v>
      </c>
      <c r="F395" s="393">
        <f>F159+F14</f>
        <v>17511</v>
      </c>
    </row>
    <row r="396" spans="1:6" ht="15.75">
      <c r="A396" s="360"/>
      <c r="B396" s="388"/>
      <c r="C396" s="389" t="s">
        <v>508</v>
      </c>
      <c r="D396" s="305">
        <f>D160+D15</f>
        <v>31364.420000000006</v>
      </c>
      <c r="E396" s="305">
        <f>E160+E15</f>
        <v>31364.420000000006</v>
      </c>
      <c r="F396" s="305">
        <f>F160+F15</f>
        <v>24079.9196</v>
      </c>
    </row>
    <row r="397" spans="1:6" ht="15.75">
      <c r="A397" s="360"/>
      <c r="B397" s="388"/>
      <c r="C397" s="389" t="s">
        <v>509</v>
      </c>
      <c r="D397" s="305">
        <f>D16</f>
        <v>20068</v>
      </c>
      <c r="E397" s="305">
        <f>E16</f>
        <v>20068</v>
      </c>
      <c r="F397" s="305">
        <f>F16</f>
        <v>5220</v>
      </c>
    </row>
    <row r="398" spans="1:6" ht="14.25" customHeight="1">
      <c r="A398" s="44"/>
      <c r="B398" s="51"/>
      <c r="C398" s="44"/>
      <c r="D398" s="44"/>
      <c r="E398" s="44"/>
      <c r="F398" s="44"/>
    </row>
    <row r="399" spans="1:6" ht="0.75" customHeight="1" hidden="1">
      <c r="A399" s="406" t="s">
        <v>198</v>
      </c>
      <c r="B399" s="406"/>
      <c r="C399" s="406"/>
      <c r="D399" s="406"/>
      <c r="E399" s="406"/>
      <c r="F399" s="406"/>
    </row>
    <row r="400" spans="1:6" ht="15" customHeight="1">
      <c r="A400" s="406" t="s">
        <v>198</v>
      </c>
      <c r="B400" s="406"/>
      <c r="C400" s="406"/>
      <c r="D400" s="406"/>
      <c r="E400" s="406"/>
      <c r="F400" s="406"/>
    </row>
    <row r="401" spans="1:6" ht="15.75" customHeight="1" hidden="1">
      <c r="A401" s="44"/>
      <c r="B401" s="51"/>
      <c r="C401" s="44"/>
      <c r="D401" s="44"/>
      <c r="E401" s="44"/>
      <c r="F401" s="44"/>
    </row>
    <row r="402" spans="1:6" ht="15" customHeight="1">
      <c r="A402" s="44"/>
      <c r="B402" s="51"/>
      <c r="C402" s="44"/>
      <c r="D402" s="44"/>
      <c r="E402" s="44"/>
      <c r="F402" s="44"/>
    </row>
    <row r="403" spans="1:6" ht="15.75" customHeight="1" hidden="1">
      <c r="A403" s="44"/>
      <c r="B403" s="51"/>
      <c r="C403" s="44"/>
      <c r="D403" s="44"/>
      <c r="E403" s="44"/>
      <c r="F403" s="44"/>
    </row>
    <row r="404" spans="1:6" ht="15.75">
      <c r="A404" s="44"/>
      <c r="B404" s="51"/>
      <c r="C404" s="44"/>
      <c r="D404" s="44"/>
      <c r="E404" s="44"/>
      <c r="F404" s="44"/>
    </row>
    <row r="405" spans="1:6" ht="15.75" customHeight="1" hidden="1">
      <c r="A405" s="44"/>
      <c r="B405" s="51"/>
      <c r="C405" s="44"/>
      <c r="D405" s="44"/>
      <c r="E405" s="44"/>
      <c r="F405" s="44"/>
    </row>
    <row r="406" spans="1:6" ht="15.75">
      <c r="A406" s="44"/>
      <c r="B406" s="51"/>
      <c r="C406" s="44"/>
      <c r="D406" s="44"/>
      <c r="E406" s="44"/>
      <c r="F406" s="44"/>
    </row>
    <row r="407" spans="1:6" ht="15.75">
      <c r="A407" s="44"/>
      <c r="B407" s="51"/>
      <c r="C407" s="44"/>
      <c r="D407" s="44"/>
      <c r="E407" s="44"/>
      <c r="F407" s="44"/>
    </row>
    <row r="408" spans="1:6" ht="15.75">
      <c r="A408" s="44"/>
      <c r="B408" s="51"/>
      <c r="C408" s="44"/>
      <c r="D408" s="44"/>
      <c r="E408" s="44"/>
      <c r="F408" s="44"/>
    </row>
    <row r="409" spans="1:6" ht="15.75">
      <c r="A409" s="44"/>
      <c r="B409" s="51"/>
      <c r="C409" s="44"/>
      <c r="D409" s="44"/>
      <c r="E409" s="44"/>
      <c r="F409" s="44"/>
    </row>
    <row r="410" spans="1:6" ht="15.75">
      <c r="A410" s="44"/>
      <c r="B410" s="51"/>
      <c r="C410" s="44"/>
      <c r="D410" s="44"/>
      <c r="E410" s="44"/>
      <c r="F410" s="44"/>
    </row>
    <row r="411" spans="1:6" ht="15.75">
      <c r="A411" s="44"/>
      <c r="B411" s="51"/>
      <c r="C411" s="44"/>
      <c r="D411" s="44"/>
      <c r="E411" s="44"/>
      <c r="F411" s="44"/>
    </row>
    <row r="412" spans="1:6" ht="13.5" customHeight="1">
      <c r="A412" s="44"/>
      <c r="B412" s="51"/>
      <c r="C412" s="44"/>
      <c r="D412" s="44"/>
      <c r="E412" s="44"/>
      <c r="F412" s="44"/>
    </row>
    <row r="413" spans="1:6" ht="0.75" customHeight="1" hidden="1">
      <c r="A413" s="44"/>
      <c r="B413" s="51"/>
      <c r="C413" s="44"/>
      <c r="D413" s="44"/>
      <c r="E413" s="44"/>
      <c r="F413" s="44"/>
    </row>
    <row r="414" spans="1:6" ht="15.75">
      <c r="A414" s="44"/>
      <c r="B414" s="51"/>
      <c r="C414" s="44"/>
      <c r="D414" s="44"/>
      <c r="E414" s="44"/>
      <c r="F414" s="44"/>
    </row>
    <row r="415" spans="1:6" ht="15.75">
      <c r="A415" s="44"/>
      <c r="B415" s="51"/>
      <c r="C415" s="44"/>
      <c r="D415" s="44"/>
      <c r="E415" s="44"/>
      <c r="F415" s="44"/>
    </row>
    <row r="416" spans="1:6" ht="15.75">
      <c r="A416" s="44"/>
      <c r="B416" s="51"/>
      <c r="C416" s="44"/>
      <c r="D416" s="44"/>
      <c r="E416" s="44"/>
      <c r="F416" s="44"/>
    </row>
    <row r="417" spans="1:6" ht="15.75">
      <c r="A417" s="44"/>
      <c r="B417" s="51"/>
      <c r="C417" s="44"/>
      <c r="D417" s="44"/>
      <c r="E417" s="44"/>
      <c r="F417" s="44"/>
    </row>
    <row r="418" spans="1:6" ht="21" customHeight="1">
      <c r="A418" s="44"/>
      <c r="B418" s="51"/>
      <c r="C418" s="44"/>
      <c r="D418" s="44"/>
      <c r="E418" s="44"/>
      <c r="F418" s="44"/>
    </row>
    <row r="419" spans="1:6" ht="15.75">
      <c r="A419" s="44"/>
      <c r="B419" s="51"/>
      <c r="C419" s="44"/>
      <c r="D419" s="44"/>
      <c r="E419" s="44"/>
      <c r="F419" s="44"/>
    </row>
    <row r="420" spans="1:6" ht="15.75">
      <c r="A420" s="44"/>
      <c r="B420" s="51"/>
      <c r="C420" s="44"/>
      <c r="D420" s="44"/>
      <c r="E420" s="44"/>
      <c r="F420" s="44"/>
    </row>
    <row r="421" spans="1:6" ht="15.75">
      <c r="A421" s="44"/>
      <c r="B421" s="51"/>
      <c r="C421" s="44"/>
      <c r="D421" s="44"/>
      <c r="E421" s="44"/>
      <c r="F421" s="44"/>
    </row>
    <row r="422" spans="1:6" ht="15.75">
      <c r="A422" s="44"/>
      <c r="B422" s="51"/>
      <c r="C422" s="44"/>
      <c r="D422" s="44"/>
      <c r="E422" s="44"/>
      <c r="F422" s="44"/>
    </row>
    <row r="423" spans="1:6" ht="15.75">
      <c r="A423" s="44"/>
      <c r="B423" s="51"/>
      <c r="C423" s="44"/>
      <c r="D423" s="44"/>
      <c r="E423" s="44"/>
      <c r="F423" s="44"/>
    </row>
    <row r="424" spans="1:6" ht="15.75">
      <c r="A424" s="44"/>
      <c r="B424" s="51"/>
      <c r="C424" s="44"/>
      <c r="D424" s="44"/>
      <c r="E424" s="44"/>
      <c r="F424" s="44"/>
    </row>
    <row r="425" spans="1:6" ht="15.75">
      <c r="A425" s="44"/>
      <c r="B425" s="51"/>
      <c r="C425" s="44"/>
      <c r="D425" s="44"/>
      <c r="E425" s="44"/>
      <c r="F425" s="44"/>
    </row>
    <row r="426" spans="1:6" ht="15.75">
      <c r="A426" s="44"/>
      <c r="B426" s="51"/>
      <c r="C426" s="44"/>
      <c r="D426" s="44"/>
      <c r="E426" s="44"/>
      <c r="F426" s="44"/>
    </row>
    <row r="427" spans="1:6" ht="15.75">
      <c r="A427" s="44"/>
      <c r="B427" s="51"/>
      <c r="C427" s="44"/>
      <c r="D427" s="44"/>
      <c r="E427" s="44"/>
      <c r="F427" s="44"/>
    </row>
    <row r="428" spans="1:6" ht="15.75">
      <c r="A428" s="44"/>
      <c r="B428" s="51"/>
      <c r="C428" s="44"/>
      <c r="D428" s="44"/>
      <c r="E428" s="44"/>
      <c r="F428" s="44"/>
    </row>
    <row r="429" spans="1:6" ht="15.75">
      <c r="A429" s="44"/>
      <c r="B429" s="51"/>
      <c r="C429" s="44"/>
      <c r="D429" s="44"/>
      <c r="E429" s="44"/>
      <c r="F429" s="44"/>
    </row>
    <row r="430" spans="1:6" ht="15.75">
      <c r="A430" s="44"/>
      <c r="B430" s="51"/>
      <c r="C430" s="44"/>
      <c r="D430" s="44"/>
      <c r="E430" s="44"/>
      <c r="F430" s="44"/>
    </row>
    <row r="431" spans="1:6" ht="15.75">
      <c r="A431" s="44"/>
      <c r="B431" s="51"/>
      <c r="C431" s="44"/>
      <c r="D431" s="44"/>
      <c r="E431" s="44"/>
      <c r="F431" s="44"/>
    </row>
    <row r="432" spans="1:6" ht="15.75">
      <c r="A432" s="44"/>
      <c r="B432" s="51"/>
      <c r="C432" s="44"/>
      <c r="D432" s="44"/>
      <c r="E432" s="44"/>
      <c r="F432" s="44"/>
    </row>
    <row r="433" spans="1:6" ht="15" customHeight="1">
      <c r="A433" s="44"/>
      <c r="B433" s="51"/>
      <c r="C433" s="44"/>
      <c r="D433" s="44"/>
      <c r="E433" s="44"/>
      <c r="F433" s="44"/>
    </row>
    <row r="434" spans="1:6" ht="15.75" customHeight="1" hidden="1">
      <c r="A434" s="260"/>
      <c r="B434" s="268"/>
      <c r="C434" s="260"/>
      <c r="D434" s="260"/>
      <c r="E434" s="260"/>
      <c r="F434" s="260"/>
    </row>
    <row r="435" spans="1:6" ht="15.75">
      <c r="A435" s="236"/>
      <c r="B435" s="12"/>
      <c r="C435" s="236"/>
      <c r="D435" s="236"/>
      <c r="E435" s="236"/>
      <c r="F435" s="236"/>
    </row>
    <row r="436" spans="1:6" ht="15.75" customHeight="1" hidden="1">
      <c r="A436" s="236"/>
      <c r="B436" s="12"/>
      <c r="C436" s="236"/>
      <c r="D436" s="236"/>
      <c r="E436" s="236"/>
      <c r="F436" s="236"/>
    </row>
    <row r="437" spans="1:6" ht="14.25" customHeight="1">
      <c r="A437" s="236"/>
      <c r="B437" s="12"/>
      <c r="C437" s="236"/>
      <c r="D437" s="236"/>
      <c r="E437" s="236"/>
      <c r="F437" s="236"/>
    </row>
    <row r="438" spans="1:6" ht="0.75" customHeight="1" hidden="1">
      <c r="A438" s="236"/>
      <c r="B438" s="12"/>
      <c r="C438" s="236"/>
      <c r="D438" s="236"/>
      <c r="E438" s="236"/>
      <c r="F438" s="236"/>
    </row>
    <row r="439" spans="1:6" ht="30.75" customHeight="1">
      <c r="A439" s="236"/>
      <c r="B439" s="12"/>
      <c r="C439" s="236"/>
      <c r="D439" s="236"/>
      <c r="E439" s="236"/>
      <c r="F439" s="236"/>
    </row>
    <row r="440" spans="1:6" ht="15.75">
      <c r="A440" s="236"/>
      <c r="B440" s="12"/>
      <c r="C440" s="236"/>
      <c r="D440" s="236"/>
      <c r="E440" s="236"/>
      <c r="F440" s="236"/>
    </row>
    <row r="441" spans="1:6" ht="15.75">
      <c r="A441" s="236"/>
      <c r="B441" s="12"/>
      <c r="C441" s="236"/>
      <c r="D441" s="236"/>
      <c r="E441" s="236"/>
      <c r="F441" s="236"/>
    </row>
    <row r="442" spans="1:6" ht="15.75">
      <c r="A442" s="236"/>
      <c r="B442" s="12"/>
      <c r="C442" s="236"/>
      <c r="D442" s="236"/>
      <c r="E442" s="236"/>
      <c r="F442" s="236"/>
    </row>
    <row r="443" spans="1:6" ht="15.75">
      <c r="A443" s="236"/>
      <c r="B443" s="12"/>
      <c r="C443" s="236"/>
      <c r="D443" s="236"/>
      <c r="E443" s="236"/>
      <c r="F443" s="236"/>
    </row>
    <row r="444" spans="1:6" ht="15.75">
      <c r="A444" s="236"/>
      <c r="B444" s="12"/>
      <c r="C444" s="236"/>
      <c r="D444" s="236"/>
      <c r="E444" s="236"/>
      <c r="F444" s="236"/>
    </row>
    <row r="445" spans="1:6" ht="15.75" hidden="1">
      <c r="A445" s="236"/>
      <c r="B445" s="12"/>
      <c r="C445" s="236"/>
      <c r="D445" s="236"/>
      <c r="E445" s="236"/>
      <c r="F445" s="236"/>
    </row>
    <row r="446" spans="1:6" ht="15.75" hidden="1">
      <c r="A446" s="236"/>
      <c r="B446" s="12"/>
      <c r="C446" s="236"/>
      <c r="D446" s="236"/>
      <c r="E446" s="236"/>
      <c r="F446" s="236"/>
    </row>
    <row r="447" spans="1:6" ht="16.5" customHeight="1" hidden="1">
      <c r="A447" s="236"/>
      <c r="B447" s="12"/>
      <c r="C447" s="236"/>
      <c r="D447" s="236"/>
      <c r="E447" s="236"/>
      <c r="F447" s="236"/>
    </row>
    <row r="448" spans="1:6" ht="15.75">
      <c r="A448" s="236"/>
      <c r="B448" s="12"/>
      <c r="C448" s="236"/>
      <c r="D448" s="236"/>
      <c r="E448" s="236"/>
      <c r="F448" s="236"/>
    </row>
    <row r="449" spans="1:6" ht="15.75">
      <c r="A449" s="236"/>
      <c r="B449" s="12"/>
      <c r="C449" s="236"/>
      <c r="D449" s="236"/>
      <c r="E449" s="236"/>
      <c r="F449" s="236"/>
    </row>
    <row r="450" spans="1:6" ht="15.75">
      <c r="A450" s="236"/>
      <c r="B450" s="12"/>
      <c r="C450" s="236"/>
      <c r="D450" s="236"/>
      <c r="E450" s="236"/>
      <c r="F450" s="236"/>
    </row>
    <row r="451" spans="1:6" ht="15.75">
      <c r="A451" s="236"/>
      <c r="B451" s="12"/>
      <c r="C451" s="236"/>
      <c r="D451" s="236"/>
      <c r="E451" s="236"/>
      <c r="F451" s="236"/>
    </row>
    <row r="452" spans="1:6" ht="15.75">
      <c r="A452" s="236"/>
      <c r="B452" s="12"/>
      <c r="C452" s="236"/>
      <c r="D452" s="236"/>
      <c r="E452" s="236"/>
      <c r="F452" s="236"/>
    </row>
    <row r="453" spans="1:6" ht="15.75">
      <c r="A453" s="236"/>
      <c r="B453" s="12"/>
      <c r="C453" s="236"/>
      <c r="D453" s="236"/>
      <c r="E453" s="236"/>
      <c r="F453" s="236"/>
    </row>
    <row r="454" spans="1:6" ht="15.75">
      <c r="A454" s="236"/>
      <c r="B454" s="12"/>
      <c r="C454" s="236"/>
      <c r="D454" s="236"/>
      <c r="E454" s="236"/>
      <c r="F454" s="236"/>
    </row>
    <row r="455" spans="1:6" ht="15.75">
      <c r="A455" s="236"/>
      <c r="B455" s="12"/>
      <c r="C455" s="236"/>
      <c r="D455" s="236"/>
      <c r="E455" s="236"/>
      <c r="F455" s="236"/>
    </row>
    <row r="456" spans="1:6" ht="15.75">
      <c r="A456" s="236"/>
      <c r="B456" s="12"/>
      <c r="C456" s="236"/>
      <c r="D456" s="236"/>
      <c r="E456" s="236"/>
      <c r="F456" s="236"/>
    </row>
    <row r="457" spans="1:6" ht="15.75">
      <c r="A457" s="236"/>
      <c r="B457" s="12"/>
      <c r="C457" s="236"/>
      <c r="D457" s="236"/>
      <c r="E457" s="236"/>
      <c r="F457" s="236"/>
    </row>
    <row r="458" spans="1:6" ht="15.75">
      <c r="A458" s="236"/>
      <c r="B458" s="12"/>
      <c r="C458" s="236"/>
      <c r="D458" s="236"/>
      <c r="E458" s="236"/>
      <c r="F458" s="236"/>
    </row>
    <row r="459" spans="1:6" ht="15.75">
      <c r="A459" s="236"/>
      <c r="B459" s="12"/>
      <c r="C459" s="236"/>
      <c r="D459" s="236"/>
      <c r="E459" s="236"/>
      <c r="F459" s="236"/>
    </row>
    <row r="460" spans="1:6" ht="15.75">
      <c r="A460" s="236"/>
      <c r="B460" s="12"/>
      <c r="C460" s="236"/>
      <c r="D460" s="236"/>
      <c r="E460" s="236"/>
      <c r="F460" s="236"/>
    </row>
    <row r="461" spans="1:6" ht="15.75">
      <c r="A461" s="236"/>
      <c r="B461" s="12"/>
      <c r="C461" s="236"/>
      <c r="D461" s="236"/>
      <c r="E461" s="236"/>
      <c r="F461" s="236"/>
    </row>
    <row r="462" spans="1:6" ht="15.75">
      <c r="A462" s="236"/>
      <c r="B462" s="12"/>
      <c r="C462" s="236"/>
      <c r="D462" s="236"/>
      <c r="E462" s="236"/>
      <c r="F462" s="236"/>
    </row>
    <row r="463" spans="1:6" ht="15.75">
      <c r="A463" s="236"/>
      <c r="B463" s="12"/>
      <c r="C463" s="236"/>
      <c r="D463" s="236"/>
      <c r="E463" s="236"/>
      <c r="F463" s="236"/>
    </row>
  </sheetData>
  <mergeCells count="40">
    <mergeCell ref="A313:A315"/>
    <mergeCell ref="A360:A362"/>
    <mergeCell ref="B363:B365"/>
    <mergeCell ref="A363:A365"/>
    <mergeCell ref="B71:B73"/>
    <mergeCell ref="B128:B130"/>
    <mergeCell ref="A128:A130"/>
    <mergeCell ref="B154:B156"/>
    <mergeCell ref="A154:A156"/>
    <mergeCell ref="A71:A73"/>
    <mergeCell ref="B62:B64"/>
    <mergeCell ref="A62:A64"/>
    <mergeCell ref="B35:B37"/>
    <mergeCell ref="A35:A37"/>
    <mergeCell ref="B18:B21"/>
    <mergeCell ref="A18:A21"/>
    <mergeCell ref="B22:B24"/>
    <mergeCell ref="A22:A24"/>
    <mergeCell ref="A7:G7"/>
    <mergeCell ref="A10:A11"/>
    <mergeCell ref="D10:D11"/>
    <mergeCell ref="E10:E11"/>
    <mergeCell ref="G10:G11"/>
    <mergeCell ref="F10:F11"/>
    <mergeCell ref="E8:G8"/>
    <mergeCell ref="C10:C11"/>
    <mergeCell ref="D1:F1"/>
    <mergeCell ref="D3:F3"/>
    <mergeCell ref="E5:G5"/>
    <mergeCell ref="A6:G6"/>
    <mergeCell ref="A400:F400"/>
    <mergeCell ref="A274:A275"/>
    <mergeCell ref="B274:B275"/>
    <mergeCell ref="D274:D275"/>
    <mergeCell ref="E274:E275"/>
    <mergeCell ref="A399:F399"/>
    <mergeCell ref="F274:F275"/>
    <mergeCell ref="C274:C275"/>
    <mergeCell ref="B313:B315"/>
    <mergeCell ref="B360:B362"/>
  </mergeCells>
  <printOptions/>
  <pageMargins left="0.27" right="0.21" top="0.52" bottom="0.43" header="0.24" footer="0.16"/>
  <pageSetup horizontalDpi="600" verticalDpi="600" orientation="portrait" paperSize="9" scale="85" r:id="rId1"/>
  <headerFooter alignWithMargins="0">
    <oddHeader>&amp;C&amp;P</oddHeader>
  </headerFooter>
  <rowBreaks count="1" manualBreakCount="1">
    <brk id="4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SheetLayoutView="100" workbookViewId="0" topLeftCell="A82">
      <selection activeCell="B17" sqref="B17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419" t="s">
        <v>459</v>
      </c>
      <c r="F1" s="419"/>
    </row>
    <row r="2" spans="1:6" ht="15.75">
      <c r="A2" s="420" t="s">
        <v>479</v>
      </c>
      <c r="B2" s="420"/>
      <c r="C2" s="420"/>
      <c r="D2" s="420"/>
      <c r="E2" s="420"/>
      <c r="F2" s="420"/>
    </row>
    <row r="3" spans="1:6" ht="15.75">
      <c r="A3" s="420" t="s">
        <v>449</v>
      </c>
      <c r="B3" s="420"/>
      <c r="C3" s="420"/>
      <c r="D3" s="420"/>
      <c r="E3" s="420"/>
      <c r="F3" s="420"/>
    </row>
    <row r="4" spans="5:6" ht="15.75">
      <c r="E4" s="401" t="s">
        <v>533</v>
      </c>
      <c r="F4" s="401"/>
    </row>
    <row r="5" ht="16.5" thickBot="1">
      <c r="F5" s="7" t="s">
        <v>436</v>
      </c>
    </row>
    <row r="6" spans="1:6" s="8" customFormat="1" ht="32.25" customHeight="1">
      <c r="A6" s="457" t="s">
        <v>440</v>
      </c>
      <c r="B6" s="28" t="s">
        <v>447</v>
      </c>
      <c r="C6" s="459" t="s">
        <v>450</v>
      </c>
      <c r="D6" s="459" t="s">
        <v>448</v>
      </c>
      <c r="E6" s="459" t="s">
        <v>437</v>
      </c>
      <c r="F6" s="454" t="s">
        <v>438</v>
      </c>
    </row>
    <row r="7" spans="1:6" s="8" customFormat="1" ht="57.75" customHeight="1" thickBot="1">
      <c r="A7" s="458"/>
      <c r="B7" s="29" t="s">
        <v>446</v>
      </c>
      <c r="C7" s="460"/>
      <c r="D7" s="460"/>
      <c r="E7" s="460"/>
      <c r="F7" s="455"/>
    </row>
    <row r="8" spans="1:6" ht="15.75">
      <c r="A8" s="11">
        <v>191</v>
      </c>
      <c r="B8" s="30" t="s">
        <v>407</v>
      </c>
      <c r="C8" s="14"/>
      <c r="D8" s="15"/>
      <c r="E8" s="14"/>
      <c r="F8" s="16"/>
    </row>
    <row r="9" spans="1:6" ht="15.75">
      <c r="A9" s="10">
        <v>150101</v>
      </c>
      <c r="B9" s="31" t="s">
        <v>439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408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382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445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383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475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458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451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452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372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457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453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529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504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412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500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501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502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503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536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535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534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365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366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367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368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369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364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470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471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530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531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476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532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477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425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467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414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382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371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409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528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410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434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432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460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538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468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537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455</v>
      </c>
      <c r="C58" s="17">
        <v>240</v>
      </c>
      <c r="D58" s="18"/>
      <c r="E58" s="17">
        <v>240</v>
      </c>
      <c r="F58" s="20">
        <v>240</v>
      </c>
      <c r="G58" s="456" t="s">
        <v>462</v>
      </c>
      <c r="H58" s="456"/>
      <c r="I58" s="456"/>
      <c r="J58" s="80">
        <v>4550</v>
      </c>
    </row>
    <row r="59" spans="1:12" ht="31.5" customHeight="1">
      <c r="A59" s="40"/>
      <c r="B59" s="34" t="s">
        <v>474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472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413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415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416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430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417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539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469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425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426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444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427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428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418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382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399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389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388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481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397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379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398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513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400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401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392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381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413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0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2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3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404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4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5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6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7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8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9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10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11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403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461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12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13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14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464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374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15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18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402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419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373</v>
      </c>
    </row>
    <row r="112" spans="1:8" ht="36.75" customHeight="1">
      <c r="A112" s="71"/>
      <c r="B112" s="72" t="s">
        <v>375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16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61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62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63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514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64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65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66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67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68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69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70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71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72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73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377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391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405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454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406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393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74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75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76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77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480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78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465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390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394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478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79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80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81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443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395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376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420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396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17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421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382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487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488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442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413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483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484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486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485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499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490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489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491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492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493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497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494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495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498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496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425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482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370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422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413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378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387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466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384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385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386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527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433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423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382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411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413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429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505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512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456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424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413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431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473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441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435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Admin</cp:lastModifiedBy>
  <cp:lastPrinted>2012-03-20T11:12:04Z</cp:lastPrinted>
  <dcterms:created xsi:type="dcterms:W3CDTF">2008-09-16T05:09:35Z</dcterms:created>
  <dcterms:modified xsi:type="dcterms:W3CDTF">2012-03-20T11:14:03Z</dcterms:modified>
  <cp:category/>
  <cp:version/>
  <cp:contentType/>
  <cp:contentStatus/>
</cp:coreProperties>
</file>