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4940" windowHeight="864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F21" i="2"/>
  <c r="E21"/>
  <c r="I21"/>
  <c r="H21"/>
  <c r="J6"/>
  <c r="J9"/>
  <c r="J10"/>
  <c r="J11"/>
  <c r="J12"/>
  <c r="J14"/>
  <c r="J15"/>
  <c r="J21"/>
  <c r="G6"/>
  <c r="G7"/>
  <c r="G8"/>
  <c r="G9"/>
  <c r="G10"/>
  <c r="G21"/>
  <c r="D6"/>
  <c r="D7"/>
  <c r="D8"/>
  <c r="D9"/>
  <c r="D10"/>
  <c r="D11"/>
  <c r="D12"/>
  <c r="D14"/>
  <c r="D15"/>
  <c r="D16"/>
  <c r="D17"/>
  <c r="D18"/>
  <c r="D19"/>
  <c r="D20"/>
  <c r="D21"/>
  <c r="C21"/>
  <c r="J13"/>
  <c r="D13"/>
  <c r="B21"/>
  <c r="H53" i="1"/>
  <c r="G53"/>
  <c r="F38"/>
  <c r="F41"/>
  <c r="F42"/>
  <c r="F43"/>
  <c r="F44"/>
  <c r="F45"/>
  <c r="F46"/>
  <c r="F47"/>
  <c r="F53"/>
  <c r="E53"/>
  <c r="D53"/>
  <c r="C53"/>
  <c r="B53"/>
  <c r="F20"/>
  <c r="F19"/>
  <c r="F18"/>
  <c r="F17"/>
  <c r="F16"/>
  <c r="F15"/>
  <c r="F14"/>
  <c r="F11"/>
  <c r="H26"/>
  <c r="G26"/>
  <c r="F26"/>
  <c r="E26"/>
  <c r="D26"/>
  <c r="C26"/>
  <c r="B26"/>
</calcChain>
</file>

<file path=xl/sharedStrings.xml><?xml version="1.0" encoding="utf-8"?>
<sst xmlns="http://schemas.openxmlformats.org/spreadsheetml/2006/main" count="219" uniqueCount="52">
  <si>
    <t xml:space="preserve">       </t>
  </si>
  <si>
    <t xml:space="preserve">      Мережа та штатна чисельність лікувально-профілактичних закладів міста Кіровограда на 2011 рік</t>
  </si>
  <si>
    <t>Найменування ЛПЗ</t>
  </si>
  <si>
    <t>Всього</t>
  </si>
  <si>
    <r>
      <t>Кількість ліжок у</t>
    </r>
    <r>
      <rPr>
        <sz val="10"/>
        <rFont val="Times NR Cyr MT"/>
      </rPr>
      <t xml:space="preserve"> </t>
    </r>
    <r>
      <rPr>
        <sz val="10"/>
        <color indexed="8"/>
        <rFont val="Times NR Cyr MT"/>
      </rPr>
      <t>звичайних стаціонарах</t>
    </r>
  </si>
  <si>
    <t>Кількість</t>
  </si>
  <si>
    <t>ліжко-днів у</t>
  </si>
  <si>
    <t>звичайних стаціонарах</t>
  </si>
  <si>
    <t>денних стаціонарах</t>
  </si>
  <si>
    <t>Число лікарських відвідувань</t>
  </si>
  <si>
    <t xml:space="preserve"> КЗ « Центральна міська лікарня м.Кіровограда»</t>
  </si>
  <si>
    <t>-</t>
  </si>
  <si>
    <t>КЗ «Кіровоградська міська лікарня швидкої  медичної допомоги»</t>
  </si>
  <si>
    <t xml:space="preserve"> у тому числі студентське відділення</t>
  </si>
  <si>
    <t>КЗ «Поліклінічне об’єднання м.Кіровограда»</t>
  </si>
  <si>
    <t xml:space="preserve">                                            Кількість викликів        90000</t>
  </si>
  <si>
    <t xml:space="preserve"> Разом  </t>
  </si>
  <si>
    <t>Кількість ліжок ден-них стаціонарів</t>
  </si>
  <si>
    <t>Дитяча міська поліклініка №1</t>
  </si>
  <si>
    <t>Пологовий будинок №1</t>
  </si>
  <si>
    <t>Дитяча міська лікарня</t>
  </si>
  <si>
    <t xml:space="preserve">Пологовий будинок №2 </t>
  </si>
  <si>
    <t>5-та міська поліклініка,</t>
  </si>
  <si>
    <t>КЗ «Амбулаторія  загальної практики – сімейної медицини»</t>
  </si>
  <si>
    <t>Міська стоматологічна поліклініка №1</t>
  </si>
  <si>
    <t>Міська стоматологічна поліклініка №2</t>
  </si>
  <si>
    <t>Дитяча  стоматологічна   поліклініка</t>
  </si>
  <si>
    <t>Станція швидкої медичної допомоги</t>
  </si>
  <si>
    <t>Інформаційно-аналітичний відділ медичної статистики при управлінні охорони здоров’я Кіровоградської міської ради</t>
  </si>
  <si>
    <r>
      <t xml:space="preserve">                                                                                                                    від «___»_________  2011 року №____</t>
    </r>
    <r>
      <rPr>
        <b/>
        <sz val="14"/>
        <color indexed="8"/>
        <rFont val="Times NR Cyr MT"/>
      </rPr>
      <t xml:space="preserve"> </t>
    </r>
  </si>
  <si>
    <t>Всього посад</t>
  </si>
  <si>
    <t>Загальне закріплене постійне населення за амбулаторно-поліклінічною службою, тис.чол.</t>
  </si>
  <si>
    <t>Населення для розрахунку дільничної служби, тис.чол.</t>
  </si>
  <si>
    <t>Начальник управління охорони здоров"я Кіровоградської міської ради                                                            О.Макарук</t>
  </si>
  <si>
    <t xml:space="preserve">      Мережа та штатна чисельність лікувально-профілактичних закладів міста Кіровограда на 2012 рік</t>
  </si>
  <si>
    <t>Всього посад до скорочення</t>
  </si>
  <si>
    <r>
      <t>Кількість ліжок у</t>
    </r>
    <r>
      <rPr>
        <sz val="10"/>
        <rFont val="Times NR Cyr MT"/>
      </rPr>
      <t xml:space="preserve"> </t>
    </r>
    <r>
      <rPr>
        <sz val="10"/>
        <color indexed="8"/>
        <rFont val="Times NR Cyr MT"/>
      </rPr>
      <t xml:space="preserve">звичайних стаціонарах до скорочення </t>
    </r>
  </si>
  <si>
    <t>Всього посад після скорочення</t>
  </si>
  <si>
    <r>
      <t>Кількість ліжок у</t>
    </r>
    <r>
      <rPr>
        <sz val="10"/>
        <rFont val="Times NR Cyr MT"/>
      </rPr>
      <t xml:space="preserve"> </t>
    </r>
    <r>
      <rPr>
        <sz val="10"/>
        <color indexed="8"/>
        <rFont val="Times NR Cyr MT"/>
      </rPr>
      <t xml:space="preserve">звичайних стаціонарах після скорочення </t>
    </r>
  </si>
  <si>
    <t>Кількість ліжок ден-них стаціонарів 2011 рік</t>
  </si>
  <si>
    <t>Кількість ліжок ден-них стаціонарів  2012 рік</t>
  </si>
  <si>
    <t>Відхилення</t>
  </si>
  <si>
    <t>"+" скорочення</t>
  </si>
  <si>
    <t>"-" збільшення</t>
  </si>
  <si>
    <t xml:space="preserve"> штатних посад</t>
  </si>
  <si>
    <t xml:space="preserve">Аналіз змін по штатній мережі та ліжковому фонду до рішення </t>
  </si>
  <si>
    <t xml:space="preserve">                     </t>
  </si>
  <si>
    <t>у т. ч. cтомато-логів</t>
  </si>
  <si>
    <t>ЗАТВЕРДЖЕНО</t>
  </si>
  <si>
    <t xml:space="preserve">рішенням виконавчого комітету </t>
  </si>
  <si>
    <t>Кіровоградської міської ради</t>
  </si>
  <si>
    <t>від "______"__________2011 року № ______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</si>
</sst>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b/>
      <sz val="14"/>
      <color indexed="8"/>
      <name val="Times NR Cyr MT"/>
    </font>
    <font>
      <sz val="10"/>
      <name val="Times NR Cyr MT"/>
    </font>
    <font>
      <sz val="14"/>
      <name val="Times NR Cyr MT"/>
    </font>
    <font>
      <sz val="10"/>
      <color indexed="8"/>
      <name val="Times NR Cyr MT"/>
    </font>
    <font>
      <sz val="11"/>
      <name val="Times NR Cyr MT"/>
    </font>
    <font>
      <sz val="11"/>
      <color indexed="8"/>
      <name val="Times NR Cyr MT"/>
    </font>
    <font>
      <sz val="12"/>
      <color indexed="8"/>
      <name val="Times NR Cyr MT"/>
    </font>
    <font>
      <sz val="8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/>
    <xf numFmtId="0" fontId="6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left" vertical="top" wrapText="1" indent="1"/>
    </xf>
    <xf numFmtId="0" fontId="6" fillId="2" borderId="1" xfId="0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9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 indent="4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left" vertical="top" wrapText="1" indent="4"/>
    </xf>
    <xf numFmtId="0" fontId="4" fillId="2" borderId="3" xfId="0" applyFont="1" applyFill="1" applyBorder="1" applyAlignment="1">
      <alignment horizontal="left" vertical="top" wrapText="1" indent="4"/>
    </xf>
    <xf numFmtId="0" fontId="4" fillId="2" borderId="4" xfId="0" applyFont="1" applyFill="1" applyBorder="1" applyAlignment="1">
      <alignment horizontal="left" vertical="top" wrapText="1" indent="4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54"/>
  <sheetViews>
    <sheetView tabSelected="1" topLeftCell="A25" workbookViewId="0">
      <selection activeCell="G27" sqref="G27"/>
    </sheetView>
  </sheetViews>
  <sheetFormatPr defaultRowHeight="12.75"/>
  <cols>
    <col min="1" max="1" width="38.28515625" customWidth="1"/>
    <col min="2" max="2" width="9.85546875" customWidth="1"/>
    <col min="3" max="3" width="10.28515625" customWidth="1"/>
    <col min="4" max="4" width="10.7109375" customWidth="1"/>
    <col min="5" max="5" width="10.140625" customWidth="1"/>
    <col min="6" max="6" width="10.28515625" customWidth="1"/>
    <col min="7" max="7" width="9.85546875" bestFit="1" customWidth="1"/>
    <col min="8" max="8" width="9.28515625" bestFit="1" customWidth="1"/>
    <col min="9" max="9" width="13.5703125" customWidth="1"/>
    <col min="10" max="10" width="12" customWidth="1"/>
    <col min="11" max="11" width="9.28515625" bestFit="1" customWidth="1"/>
  </cols>
  <sheetData>
    <row r="2" spans="1:14" ht="16.5" customHeight="1">
      <c r="A2" s="1"/>
      <c r="G2" s="22" t="s">
        <v>48</v>
      </c>
      <c r="H2" s="22"/>
      <c r="I2" s="22"/>
      <c r="J2" s="22"/>
    </row>
    <row r="3" spans="1:14" ht="16.5" customHeight="1">
      <c r="A3" s="4"/>
      <c r="B3" s="4"/>
      <c r="C3" s="24"/>
      <c r="D3" s="24"/>
      <c r="E3" s="24"/>
      <c r="F3" s="24"/>
      <c r="G3" s="22" t="s">
        <v>49</v>
      </c>
      <c r="H3" s="22"/>
      <c r="I3" s="22"/>
      <c r="J3" s="22"/>
      <c r="K3" s="4"/>
      <c r="L3" s="4"/>
      <c r="M3" s="4"/>
      <c r="N3" s="4"/>
    </row>
    <row r="4" spans="1:14" ht="15.75" customHeight="1">
      <c r="A4" s="2"/>
      <c r="C4" s="24"/>
      <c r="D4" s="24"/>
      <c r="E4" s="24"/>
      <c r="F4" s="24"/>
      <c r="G4" s="22" t="s">
        <v>50</v>
      </c>
      <c r="H4" s="22"/>
      <c r="I4" s="22"/>
      <c r="J4" s="22"/>
    </row>
    <row r="5" spans="1:14" ht="16.5" customHeight="1">
      <c r="A5" s="2" t="s">
        <v>29</v>
      </c>
      <c r="E5" s="24"/>
      <c r="F5" s="24"/>
      <c r="G5" s="22" t="s">
        <v>51</v>
      </c>
      <c r="H5" s="22"/>
      <c r="I5" s="22"/>
      <c r="J5" s="22"/>
    </row>
    <row r="6" spans="1:14" ht="17.25" hidden="1" customHeight="1">
      <c r="A6" s="1" t="s">
        <v>0</v>
      </c>
    </row>
    <row r="7" spans="1:14" ht="18.75">
      <c r="A7" s="1" t="s">
        <v>1</v>
      </c>
    </row>
    <row r="8" spans="1:14" ht="13.5" customHeight="1">
      <c r="A8" s="31" t="s">
        <v>2</v>
      </c>
      <c r="B8" s="32" t="s">
        <v>30</v>
      </c>
      <c r="C8" s="27" t="s">
        <v>4</v>
      </c>
      <c r="D8" s="11" t="s">
        <v>5</v>
      </c>
      <c r="E8" s="28" t="s">
        <v>17</v>
      </c>
      <c r="F8" s="11" t="s">
        <v>5</v>
      </c>
      <c r="G8" s="25" t="s">
        <v>9</v>
      </c>
      <c r="H8" s="26"/>
      <c r="I8" s="30" t="s">
        <v>31</v>
      </c>
      <c r="J8" s="29" t="s">
        <v>32</v>
      </c>
    </row>
    <row r="9" spans="1:14" ht="13.5" customHeight="1">
      <c r="A9" s="31"/>
      <c r="B9" s="33"/>
      <c r="C9" s="27"/>
      <c r="D9" s="12" t="s">
        <v>6</v>
      </c>
      <c r="E9" s="28"/>
      <c r="F9" s="12" t="s">
        <v>6</v>
      </c>
      <c r="G9" s="25"/>
      <c r="H9" s="26"/>
      <c r="I9" s="30"/>
      <c r="J9" s="29"/>
    </row>
    <row r="10" spans="1:14" ht="75.75" customHeight="1">
      <c r="A10" s="31"/>
      <c r="B10" s="34"/>
      <c r="C10" s="27"/>
      <c r="D10" s="13" t="s">
        <v>7</v>
      </c>
      <c r="E10" s="28"/>
      <c r="F10" s="13" t="s">
        <v>8</v>
      </c>
      <c r="G10" s="14" t="s">
        <v>3</v>
      </c>
      <c r="H10" s="6" t="s">
        <v>47</v>
      </c>
      <c r="I10" s="30"/>
      <c r="J10" s="29"/>
    </row>
    <row r="11" spans="1:14" ht="30.75" customHeight="1">
      <c r="A11" s="7" t="s">
        <v>10</v>
      </c>
      <c r="B11" s="16">
        <v>1117</v>
      </c>
      <c r="C11" s="10">
        <v>565</v>
      </c>
      <c r="D11" s="18">
        <v>185975</v>
      </c>
      <c r="E11" s="15">
        <v>44</v>
      </c>
      <c r="F11" s="18">
        <f>SUM(E11*250)</f>
        <v>11000</v>
      </c>
      <c r="G11" s="10">
        <v>295042</v>
      </c>
      <c r="H11" s="10" t="s">
        <v>11</v>
      </c>
      <c r="I11" s="10">
        <v>47.073999999999998</v>
      </c>
      <c r="J11" s="10">
        <v>39.72</v>
      </c>
    </row>
    <row r="12" spans="1:14" ht="32.25" customHeight="1">
      <c r="A12" s="5" t="s">
        <v>12</v>
      </c>
      <c r="B12" s="16">
        <v>642.25</v>
      </c>
      <c r="C12" s="15">
        <v>345</v>
      </c>
      <c r="D12" s="15">
        <v>116380</v>
      </c>
      <c r="E12" s="15" t="s">
        <v>11</v>
      </c>
      <c r="F12" s="10" t="s">
        <v>11</v>
      </c>
      <c r="G12" s="10">
        <v>12300</v>
      </c>
      <c r="H12" s="3" t="s">
        <v>11</v>
      </c>
      <c r="I12" s="10" t="s">
        <v>11</v>
      </c>
      <c r="J12" s="10" t="s">
        <v>11</v>
      </c>
    </row>
    <row r="13" spans="1:14" ht="15.75" customHeight="1">
      <c r="A13" s="5" t="s">
        <v>20</v>
      </c>
      <c r="B13" s="16">
        <v>119.75</v>
      </c>
      <c r="C13" s="15">
        <v>80</v>
      </c>
      <c r="D13" s="15">
        <v>27200</v>
      </c>
      <c r="E13" s="15" t="s">
        <v>11</v>
      </c>
      <c r="F13" s="10" t="s">
        <v>11</v>
      </c>
      <c r="G13" s="10" t="s">
        <v>11</v>
      </c>
      <c r="H13" s="10" t="s">
        <v>11</v>
      </c>
      <c r="I13" s="10" t="s">
        <v>11</v>
      </c>
      <c r="J13" s="10" t="s">
        <v>11</v>
      </c>
    </row>
    <row r="14" spans="1:14" ht="15" customHeight="1">
      <c r="A14" s="9" t="s">
        <v>19</v>
      </c>
      <c r="B14" s="16">
        <v>346.5</v>
      </c>
      <c r="C14" s="15">
        <v>155</v>
      </c>
      <c r="D14" s="15">
        <v>46160</v>
      </c>
      <c r="E14" s="15">
        <v>25</v>
      </c>
      <c r="F14" s="18">
        <f t="shared" ref="F14:F20" si="0">SUM(E14*250)</f>
        <v>6250</v>
      </c>
      <c r="G14" s="10">
        <v>64200</v>
      </c>
      <c r="H14" s="10">
        <v>3893</v>
      </c>
      <c r="I14" s="10">
        <v>39.81</v>
      </c>
      <c r="J14" s="10">
        <v>39.81</v>
      </c>
    </row>
    <row r="15" spans="1:14" ht="15">
      <c r="A15" s="9" t="s">
        <v>21</v>
      </c>
      <c r="B15" s="17">
        <v>282.5</v>
      </c>
      <c r="C15" s="15">
        <v>120</v>
      </c>
      <c r="D15" s="15">
        <v>38640</v>
      </c>
      <c r="E15" s="15">
        <v>15</v>
      </c>
      <c r="F15" s="18">
        <f t="shared" si="0"/>
        <v>3750</v>
      </c>
      <c r="G15" s="10">
        <v>54169</v>
      </c>
      <c r="H15" s="10">
        <v>2784</v>
      </c>
      <c r="I15" s="10">
        <v>35.255000000000003</v>
      </c>
      <c r="J15" s="10">
        <v>35.255000000000003</v>
      </c>
    </row>
    <row r="16" spans="1:14" ht="15">
      <c r="A16" s="5" t="s">
        <v>18</v>
      </c>
      <c r="B16" s="16">
        <v>565</v>
      </c>
      <c r="C16" s="15" t="s">
        <v>11</v>
      </c>
      <c r="D16" s="15" t="s">
        <v>11</v>
      </c>
      <c r="E16" s="15">
        <v>21</v>
      </c>
      <c r="F16" s="18">
        <f t="shared" si="0"/>
        <v>5250</v>
      </c>
      <c r="G16" s="10">
        <v>339640</v>
      </c>
      <c r="H16" s="10" t="s">
        <v>11</v>
      </c>
      <c r="I16" s="10">
        <v>37.274000000000001</v>
      </c>
      <c r="J16" s="10">
        <v>35.29</v>
      </c>
    </row>
    <row r="17" spans="1:11" ht="15" customHeight="1">
      <c r="A17" s="5" t="s">
        <v>22</v>
      </c>
      <c r="B17" s="16">
        <v>310</v>
      </c>
      <c r="C17" s="15" t="s">
        <v>11</v>
      </c>
      <c r="D17" s="15" t="s">
        <v>11</v>
      </c>
      <c r="E17" s="15">
        <v>60</v>
      </c>
      <c r="F17" s="18">
        <f t="shared" si="0"/>
        <v>15000</v>
      </c>
      <c r="G17" s="10">
        <v>386325</v>
      </c>
      <c r="H17" s="10" t="s">
        <v>11</v>
      </c>
      <c r="I17" s="10">
        <v>54.341999999999999</v>
      </c>
      <c r="J17" s="10">
        <v>49.671999999999997</v>
      </c>
    </row>
    <row r="18" spans="1:11" ht="17.25" customHeight="1">
      <c r="A18" s="5" t="s">
        <v>13</v>
      </c>
      <c r="B18" s="16"/>
      <c r="C18" s="15"/>
      <c r="D18" s="15"/>
      <c r="E18" s="15"/>
      <c r="F18" s="18">
        <f t="shared" si="0"/>
        <v>0</v>
      </c>
      <c r="G18" s="10" t="s">
        <v>11</v>
      </c>
      <c r="H18" s="10" t="s">
        <v>11</v>
      </c>
      <c r="I18" s="10">
        <v>13.8</v>
      </c>
      <c r="J18" s="10">
        <v>6.02</v>
      </c>
    </row>
    <row r="19" spans="1:11" ht="30" customHeight="1">
      <c r="A19" s="5" t="s">
        <v>23</v>
      </c>
      <c r="B19" s="16">
        <v>58</v>
      </c>
      <c r="C19" s="15" t="s">
        <v>11</v>
      </c>
      <c r="D19" s="15" t="s">
        <v>11</v>
      </c>
      <c r="E19" s="15">
        <v>12</v>
      </c>
      <c r="F19" s="18">
        <f t="shared" si="0"/>
        <v>3000</v>
      </c>
      <c r="G19" s="10">
        <v>26540</v>
      </c>
      <c r="H19" s="10">
        <v>1160</v>
      </c>
      <c r="I19" s="10" t="s">
        <v>11</v>
      </c>
      <c r="J19" s="10">
        <v>9.8919999999999995</v>
      </c>
    </row>
    <row r="20" spans="1:11" ht="30">
      <c r="A20" s="5" t="s">
        <v>14</v>
      </c>
      <c r="B20" s="16">
        <v>628.5</v>
      </c>
      <c r="C20" s="15" t="s">
        <v>11</v>
      </c>
      <c r="D20" s="15" t="s">
        <v>11</v>
      </c>
      <c r="E20" s="15">
        <v>76</v>
      </c>
      <c r="F20" s="18">
        <f t="shared" si="0"/>
        <v>19000</v>
      </c>
      <c r="G20" s="10">
        <v>474969</v>
      </c>
      <c r="H20" s="10">
        <v>3750</v>
      </c>
      <c r="I20" s="10">
        <v>100.355</v>
      </c>
      <c r="J20" s="10">
        <v>103.223</v>
      </c>
    </row>
    <row r="21" spans="1:11" ht="18" customHeight="1">
      <c r="A21" s="5" t="s">
        <v>24</v>
      </c>
      <c r="B21" s="16">
        <v>109.5</v>
      </c>
      <c r="C21" s="15" t="s">
        <v>11</v>
      </c>
      <c r="D21" s="15" t="s">
        <v>11</v>
      </c>
      <c r="E21" s="15" t="s">
        <v>11</v>
      </c>
      <c r="F21" s="10" t="s">
        <v>11</v>
      </c>
      <c r="G21" s="10">
        <v>95000</v>
      </c>
      <c r="H21" s="10">
        <v>95000</v>
      </c>
      <c r="I21" s="10">
        <v>80.099999999999994</v>
      </c>
      <c r="J21" s="10">
        <v>80.099999999999994</v>
      </c>
    </row>
    <row r="22" spans="1:11" ht="17.25" customHeight="1">
      <c r="A22" s="5" t="s">
        <v>25</v>
      </c>
      <c r="B22" s="16">
        <v>70</v>
      </c>
      <c r="C22" s="15" t="s">
        <v>11</v>
      </c>
      <c r="D22" s="15" t="s">
        <v>11</v>
      </c>
      <c r="E22" s="15" t="s">
        <v>11</v>
      </c>
      <c r="F22" s="10" t="s">
        <v>11</v>
      </c>
      <c r="G22" s="10">
        <v>52419</v>
      </c>
      <c r="H22" s="10">
        <v>52419</v>
      </c>
      <c r="I22" s="10">
        <v>50.58</v>
      </c>
      <c r="J22" s="10">
        <v>50.58</v>
      </c>
    </row>
    <row r="23" spans="1:11" ht="13.5" customHeight="1">
      <c r="A23" s="5" t="s">
        <v>26</v>
      </c>
      <c r="B23" s="16">
        <v>57.5</v>
      </c>
      <c r="C23" s="15" t="s">
        <v>11</v>
      </c>
      <c r="D23" s="15" t="s">
        <v>11</v>
      </c>
      <c r="E23" s="15" t="s">
        <v>11</v>
      </c>
      <c r="F23" s="10" t="s">
        <v>11</v>
      </c>
      <c r="G23" s="10">
        <v>67915</v>
      </c>
      <c r="H23" s="10">
        <v>67915</v>
      </c>
      <c r="I23" s="10">
        <v>39.853999999999999</v>
      </c>
      <c r="J23" s="10">
        <v>39.853999999999999</v>
      </c>
    </row>
    <row r="24" spans="1:11" ht="13.5" customHeight="1">
      <c r="A24" s="7" t="s">
        <v>27</v>
      </c>
      <c r="B24" s="16">
        <v>465.75</v>
      </c>
      <c r="C24" s="23" t="s">
        <v>15</v>
      </c>
      <c r="D24" s="23"/>
      <c r="E24" s="23"/>
      <c r="F24" s="23"/>
      <c r="G24" s="23"/>
      <c r="H24" s="23"/>
      <c r="I24" s="10">
        <v>240.477</v>
      </c>
      <c r="J24" s="10" t="s">
        <v>11</v>
      </c>
    </row>
    <row r="25" spans="1:11" ht="47.25" customHeight="1">
      <c r="A25" s="7" t="s">
        <v>28</v>
      </c>
      <c r="B25" s="16">
        <v>14</v>
      </c>
      <c r="C25" s="23"/>
      <c r="D25" s="23"/>
      <c r="E25" s="23"/>
      <c r="F25" s="23"/>
      <c r="G25" s="23"/>
      <c r="H25" s="23"/>
      <c r="I25" s="10" t="s">
        <v>11</v>
      </c>
      <c r="J25" s="10" t="s">
        <v>11</v>
      </c>
    </row>
    <row r="26" spans="1:11" ht="15.75">
      <c r="A26" s="8" t="s">
        <v>16</v>
      </c>
      <c r="B26" s="16">
        <f>SUM(B11+B12+B13+B14+B15+B16+B17+B19+B20+B21+B22+B23+B24+B25)</f>
        <v>4786.25</v>
      </c>
      <c r="C26" s="15">
        <f t="shared" ref="C26:H26" si="1">SUM(C11:C23)</f>
        <v>1265</v>
      </c>
      <c r="D26" s="15">
        <f t="shared" si="1"/>
        <v>414355</v>
      </c>
      <c r="E26" s="15">
        <f t="shared" si="1"/>
        <v>253</v>
      </c>
      <c r="F26" s="10">
        <f t="shared" si="1"/>
        <v>63250</v>
      </c>
      <c r="G26" s="10">
        <f t="shared" si="1"/>
        <v>1868519</v>
      </c>
      <c r="H26" s="10">
        <f t="shared" si="1"/>
        <v>226921</v>
      </c>
      <c r="I26" s="10" t="s">
        <v>11</v>
      </c>
      <c r="J26" s="10" t="s">
        <v>11</v>
      </c>
    </row>
    <row r="27" spans="1:11">
      <c r="A27" t="s">
        <v>33</v>
      </c>
    </row>
    <row r="29" spans="1:11" ht="18.75">
      <c r="A29" s="1"/>
      <c r="G29" s="22" t="s">
        <v>48</v>
      </c>
      <c r="H29" s="22"/>
      <c r="I29" s="22"/>
      <c r="J29" s="22"/>
    </row>
    <row r="30" spans="1:11" ht="15.75">
      <c r="A30" s="4"/>
      <c r="B30" s="4"/>
      <c r="C30" s="4"/>
      <c r="D30" s="4"/>
      <c r="E30" s="4"/>
      <c r="F30" s="4"/>
      <c r="G30" s="22" t="s">
        <v>49</v>
      </c>
      <c r="H30" s="22"/>
      <c r="I30" s="22"/>
      <c r="J30" s="22"/>
      <c r="K30" s="4"/>
    </row>
    <row r="31" spans="1:11" ht="18.75">
      <c r="A31" s="2"/>
      <c r="G31" s="22" t="s">
        <v>50</v>
      </c>
      <c r="H31" s="22"/>
      <c r="I31" s="22"/>
      <c r="J31" s="22"/>
    </row>
    <row r="32" spans="1:11" ht="18.75">
      <c r="A32" s="2"/>
      <c r="G32" s="22" t="s">
        <v>51</v>
      </c>
      <c r="H32" s="22"/>
      <c r="I32" s="22"/>
      <c r="J32" s="22"/>
    </row>
    <row r="33" spans="1:10" ht="0.75" customHeight="1">
      <c r="A33" s="1" t="s">
        <v>0</v>
      </c>
    </row>
    <row r="34" spans="1:10" ht="18.75">
      <c r="A34" s="1" t="s">
        <v>34</v>
      </c>
    </row>
    <row r="35" spans="1:10">
      <c r="A35" s="31" t="s">
        <v>2</v>
      </c>
      <c r="B35" s="32" t="s">
        <v>30</v>
      </c>
      <c r="C35" s="27" t="s">
        <v>4</v>
      </c>
      <c r="D35" s="11" t="s">
        <v>5</v>
      </c>
      <c r="E35" s="28" t="s">
        <v>17</v>
      </c>
      <c r="F35" s="11" t="s">
        <v>5</v>
      </c>
      <c r="G35" s="25" t="s">
        <v>9</v>
      </c>
      <c r="H35" s="26"/>
      <c r="I35" s="30" t="s">
        <v>31</v>
      </c>
      <c r="J35" s="29" t="s">
        <v>32</v>
      </c>
    </row>
    <row r="36" spans="1:10" ht="25.5">
      <c r="A36" s="31"/>
      <c r="B36" s="33"/>
      <c r="C36" s="27"/>
      <c r="D36" s="12" t="s">
        <v>6</v>
      </c>
      <c r="E36" s="28"/>
      <c r="F36" s="12" t="s">
        <v>6</v>
      </c>
      <c r="G36" s="25"/>
      <c r="H36" s="26"/>
      <c r="I36" s="30"/>
      <c r="J36" s="29"/>
    </row>
    <row r="37" spans="1:10" ht="63.75" customHeight="1">
      <c r="A37" s="31"/>
      <c r="B37" s="34"/>
      <c r="C37" s="27"/>
      <c r="D37" s="13" t="s">
        <v>7</v>
      </c>
      <c r="E37" s="28"/>
      <c r="F37" s="13" t="s">
        <v>8</v>
      </c>
      <c r="G37" s="14" t="s">
        <v>3</v>
      </c>
      <c r="H37" s="6" t="s">
        <v>47</v>
      </c>
      <c r="I37" s="30"/>
      <c r="J37" s="29"/>
    </row>
    <row r="38" spans="1:10" ht="30">
      <c r="A38" s="7" t="s">
        <v>10</v>
      </c>
      <c r="B38" s="16">
        <v>1075.75</v>
      </c>
      <c r="C38" s="10">
        <v>505</v>
      </c>
      <c r="D38" s="18">
        <v>165575</v>
      </c>
      <c r="E38" s="15">
        <v>94</v>
      </c>
      <c r="F38" s="18">
        <f>SUM(E38*250)</f>
        <v>23500</v>
      </c>
      <c r="G38" s="10">
        <v>328599</v>
      </c>
      <c r="H38" s="10" t="s">
        <v>11</v>
      </c>
      <c r="I38" s="10">
        <v>47.816000000000003</v>
      </c>
      <c r="J38" s="10">
        <v>40.177999999999997</v>
      </c>
    </row>
    <row r="39" spans="1:10" ht="30">
      <c r="A39" s="5" t="s">
        <v>12</v>
      </c>
      <c r="B39" s="16">
        <v>617.25</v>
      </c>
      <c r="C39" s="15">
        <v>330</v>
      </c>
      <c r="D39" s="15">
        <v>111220</v>
      </c>
      <c r="E39" s="15" t="s">
        <v>11</v>
      </c>
      <c r="F39" s="10" t="s">
        <v>11</v>
      </c>
      <c r="G39" s="10">
        <v>12300</v>
      </c>
      <c r="H39" s="3" t="s">
        <v>11</v>
      </c>
      <c r="I39" s="10" t="s">
        <v>11</v>
      </c>
      <c r="J39" s="10" t="s">
        <v>11</v>
      </c>
    </row>
    <row r="40" spans="1:10" ht="15">
      <c r="A40" s="5" t="s">
        <v>20</v>
      </c>
      <c r="B40" s="16">
        <v>117.75</v>
      </c>
      <c r="C40" s="15">
        <v>80</v>
      </c>
      <c r="D40" s="15">
        <v>27200</v>
      </c>
      <c r="E40" s="15" t="s">
        <v>11</v>
      </c>
      <c r="F40" s="10" t="s">
        <v>11</v>
      </c>
      <c r="G40" s="10" t="s">
        <v>11</v>
      </c>
      <c r="H40" s="10" t="s">
        <v>11</v>
      </c>
      <c r="I40" s="10" t="s">
        <v>11</v>
      </c>
      <c r="J40" s="10" t="s">
        <v>11</v>
      </c>
    </row>
    <row r="41" spans="1:10" ht="15">
      <c r="A41" s="9" t="s">
        <v>19</v>
      </c>
      <c r="B41" s="16">
        <v>326.25</v>
      </c>
      <c r="C41" s="15">
        <v>110</v>
      </c>
      <c r="D41" s="15">
        <v>32400</v>
      </c>
      <c r="E41" s="15">
        <v>55</v>
      </c>
      <c r="F41" s="18">
        <f t="shared" ref="F41:F47" si="2">SUM(E41*250)</f>
        <v>13750</v>
      </c>
      <c r="G41" s="10">
        <v>62309</v>
      </c>
      <c r="H41" s="10">
        <v>3920</v>
      </c>
      <c r="I41" s="10">
        <v>39.81</v>
      </c>
      <c r="J41" s="10">
        <v>39.81</v>
      </c>
    </row>
    <row r="42" spans="1:10" ht="15">
      <c r="A42" s="9" t="s">
        <v>21</v>
      </c>
      <c r="B42" s="17">
        <v>258.5</v>
      </c>
      <c r="C42" s="15">
        <v>90</v>
      </c>
      <c r="D42" s="15">
        <v>28840</v>
      </c>
      <c r="E42" s="15">
        <v>45</v>
      </c>
      <c r="F42" s="18">
        <f t="shared" si="2"/>
        <v>11250</v>
      </c>
      <c r="G42" s="10">
        <v>50096</v>
      </c>
      <c r="H42" s="10">
        <v>2899</v>
      </c>
      <c r="I42" s="10">
        <v>35.255000000000003</v>
      </c>
      <c r="J42" s="10">
        <v>35.255000000000003</v>
      </c>
    </row>
    <row r="43" spans="1:10" ht="15">
      <c r="A43" s="5" t="s">
        <v>18</v>
      </c>
      <c r="B43" s="16">
        <v>565</v>
      </c>
      <c r="C43" s="15" t="s">
        <v>11</v>
      </c>
      <c r="D43" s="15" t="s">
        <v>11</v>
      </c>
      <c r="E43" s="15">
        <v>21</v>
      </c>
      <c r="F43" s="18">
        <f t="shared" si="2"/>
        <v>5250</v>
      </c>
      <c r="G43" s="10">
        <v>343840</v>
      </c>
      <c r="H43" s="10" t="s">
        <v>11</v>
      </c>
      <c r="I43" s="10">
        <v>37.274000000000001</v>
      </c>
      <c r="J43" s="10">
        <v>36.438000000000002</v>
      </c>
    </row>
    <row r="44" spans="1:10" ht="15">
      <c r="A44" s="5" t="s">
        <v>22</v>
      </c>
      <c r="B44" s="16">
        <v>310</v>
      </c>
      <c r="C44" s="15" t="s">
        <v>11</v>
      </c>
      <c r="D44" s="15" t="s">
        <v>11</v>
      </c>
      <c r="E44" s="15">
        <v>60</v>
      </c>
      <c r="F44" s="18">
        <f t="shared" si="2"/>
        <v>15000</v>
      </c>
      <c r="G44" s="10">
        <v>364650</v>
      </c>
      <c r="H44" s="10" t="s">
        <v>11</v>
      </c>
      <c r="I44" s="10">
        <v>54.341999999999999</v>
      </c>
      <c r="J44" s="10">
        <v>49.671999999999997</v>
      </c>
    </row>
    <row r="45" spans="1:10" ht="15">
      <c r="A45" s="5" t="s">
        <v>13</v>
      </c>
      <c r="B45" s="16"/>
      <c r="C45" s="15"/>
      <c r="D45" s="15"/>
      <c r="E45" s="15"/>
      <c r="F45" s="18">
        <f t="shared" si="2"/>
        <v>0</v>
      </c>
      <c r="G45" s="10" t="s">
        <v>11</v>
      </c>
      <c r="H45" s="10" t="s">
        <v>11</v>
      </c>
      <c r="I45" s="10">
        <v>13.8</v>
      </c>
      <c r="J45" s="10">
        <v>6.02</v>
      </c>
    </row>
    <row r="46" spans="1:10" ht="30">
      <c r="A46" s="5" t="s">
        <v>23</v>
      </c>
      <c r="B46" s="16">
        <v>58</v>
      </c>
      <c r="C46" s="15" t="s">
        <v>11</v>
      </c>
      <c r="D46" s="15" t="s">
        <v>11</v>
      </c>
      <c r="E46" s="15">
        <v>12</v>
      </c>
      <c r="F46" s="18">
        <f t="shared" si="2"/>
        <v>3000</v>
      </c>
      <c r="G46" s="10">
        <v>26945</v>
      </c>
      <c r="H46" s="10">
        <v>1160</v>
      </c>
      <c r="I46" s="10" t="s">
        <v>11</v>
      </c>
      <c r="J46" s="10">
        <v>10.176</v>
      </c>
    </row>
    <row r="47" spans="1:10" ht="30">
      <c r="A47" s="5" t="s">
        <v>14</v>
      </c>
      <c r="B47" s="16">
        <v>621.5</v>
      </c>
      <c r="C47" s="15" t="s">
        <v>11</v>
      </c>
      <c r="D47" s="15" t="s">
        <v>11</v>
      </c>
      <c r="E47" s="15">
        <v>110</v>
      </c>
      <c r="F47" s="18">
        <f t="shared" si="2"/>
        <v>27500</v>
      </c>
      <c r="G47" s="10">
        <v>524922</v>
      </c>
      <c r="H47" s="10">
        <v>3257</v>
      </c>
      <c r="I47" s="10">
        <v>102.215</v>
      </c>
      <c r="J47" s="10">
        <v>105.083</v>
      </c>
    </row>
    <row r="48" spans="1:10" ht="15">
      <c r="A48" s="5" t="s">
        <v>24</v>
      </c>
      <c r="B48" s="16">
        <v>109.5</v>
      </c>
      <c r="C48" s="15" t="s">
        <v>11</v>
      </c>
      <c r="D48" s="15" t="s">
        <v>11</v>
      </c>
      <c r="E48" s="15" t="s">
        <v>11</v>
      </c>
      <c r="F48" s="10" t="s">
        <v>11</v>
      </c>
      <c r="G48" s="10">
        <v>105000</v>
      </c>
      <c r="H48" s="10">
        <v>105000</v>
      </c>
      <c r="I48" s="10">
        <v>80.099999999999994</v>
      </c>
      <c r="J48" s="10">
        <v>80.099999999999994</v>
      </c>
    </row>
    <row r="49" spans="1:10" ht="15">
      <c r="A49" s="5" t="s">
        <v>25</v>
      </c>
      <c r="B49" s="16">
        <v>70</v>
      </c>
      <c r="C49" s="15" t="s">
        <v>11</v>
      </c>
      <c r="D49" s="15" t="s">
        <v>11</v>
      </c>
      <c r="E49" s="15" t="s">
        <v>11</v>
      </c>
      <c r="F49" s="10" t="s">
        <v>11</v>
      </c>
      <c r="G49" s="10">
        <v>51000</v>
      </c>
      <c r="H49" s="10">
        <v>51000</v>
      </c>
      <c r="I49" s="10">
        <v>50.58</v>
      </c>
      <c r="J49" s="10">
        <v>50.58</v>
      </c>
    </row>
    <row r="50" spans="1:10" ht="15">
      <c r="A50" s="5" t="s">
        <v>26</v>
      </c>
      <c r="B50" s="16">
        <v>57.5</v>
      </c>
      <c r="C50" s="15" t="s">
        <v>11</v>
      </c>
      <c r="D50" s="15" t="s">
        <v>11</v>
      </c>
      <c r="E50" s="15" t="s">
        <v>11</v>
      </c>
      <c r="F50" s="10" t="s">
        <v>11</v>
      </c>
      <c r="G50" s="10">
        <v>67853</v>
      </c>
      <c r="H50" s="10">
        <v>67853</v>
      </c>
      <c r="I50" s="10">
        <v>39.853999999999999</v>
      </c>
      <c r="J50" s="10">
        <v>39.853999999999999</v>
      </c>
    </row>
    <row r="51" spans="1:10" ht="15">
      <c r="A51" s="7" t="s">
        <v>27</v>
      </c>
      <c r="B51" s="16">
        <v>465.75</v>
      </c>
      <c r="C51" s="23" t="s">
        <v>15</v>
      </c>
      <c r="D51" s="23"/>
      <c r="E51" s="23"/>
      <c r="F51" s="23"/>
      <c r="G51" s="23"/>
      <c r="H51" s="23"/>
      <c r="I51" s="10">
        <v>240.477</v>
      </c>
      <c r="J51" s="10" t="s">
        <v>11</v>
      </c>
    </row>
    <row r="52" spans="1:10" ht="43.5" customHeight="1">
      <c r="A52" s="7" t="s">
        <v>28</v>
      </c>
      <c r="B52" s="16">
        <v>12.5</v>
      </c>
      <c r="C52" s="23"/>
      <c r="D52" s="23"/>
      <c r="E52" s="23"/>
      <c r="F52" s="23"/>
      <c r="G52" s="23"/>
      <c r="H52" s="23"/>
      <c r="I52" s="10" t="s">
        <v>11</v>
      </c>
      <c r="J52" s="10" t="s">
        <v>11</v>
      </c>
    </row>
    <row r="53" spans="1:10" ht="15.75">
      <c r="A53" s="8" t="s">
        <v>16</v>
      </c>
      <c r="B53" s="16">
        <f>SUM(B38+B39+B40+B41+B42+B43+B44+B46+B47+B48+B49+B50+B51+B52)</f>
        <v>4665.25</v>
      </c>
      <c r="C53" s="15">
        <f t="shared" ref="C53:H53" si="3">SUM(C38:C50)</f>
        <v>1115</v>
      </c>
      <c r="D53" s="15">
        <f t="shared" si="3"/>
        <v>365235</v>
      </c>
      <c r="E53" s="15">
        <f t="shared" si="3"/>
        <v>397</v>
      </c>
      <c r="F53" s="10">
        <f t="shared" si="3"/>
        <v>99250</v>
      </c>
      <c r="G53" s="10">
        <f t="shared" si="3"/>
        <v>1937514</v>
      </c>
      <c r="H53" s="10">
        <f t="shared" si="3"/>
        <v>235089</v>
      </c>
      <c r="I53" s="10" t="s">
        <v>11</v>
      </c>
      <c r="J53" s="10" t="s">
        <v>11</v>
      </c>
    </row>
    <row r="54" spans="1:10">
      <c r="A54" t="s">
        <v>33</v>
      </c>
    </row>
  </sheetData>
  <mergeCells count="28">
    <mergeCell ref="J8:J10"/>
    <mergeCell ref="E8:E10"/>
    <mergeCell ref="I35:I37"/>
    <mergeCell ref="G29:J29"/>
    <mergeCell ref="A8:A10"/>
    <mergeCell ref="A35:A37"/>
    <mergeCell ref="B35:B37"/>
    <mergeCell ref="B8:B10"/>
    <mergeCell ref="C52:H52"/>
    <mergeCell ref="C8:C10"/>
    <mergeCell ref="G8:H9"/>
    <mergeCell ref="C24:H24"/>
    <mergeCell ref="C25:H25"/>
    <mergeCell ref="G30:J30"/>
    <mergeCell ref="G31:J31"/>
    <mergeCell ref="G32:J32"/>
    <mergeCell ref="J35:J37"/>
    <mergeCell ref="I8:I10"/>
    <mergeCell ref="G2:J2"/>
    <mergeCell ref="G4:J4"/>
    <mergeCell ref="G5:J5"/>
    <mergeCell ref="C51:H51"/>
    <mergeCell ref="E3:F5"/>
    <mergeCell ref="C3:D4"/>
    <mergeCell ref="G3:J3"/>
    <mergeCell ref="G35:H36"/>
    <mergeCell ref="C35:C37"/>
    <mergeCell ref="E35:E37"/>
  </mergeCells>
  <phoneticPr fontId="8" type="noConversion"/>
  <pageMargins left="0.78740157480314965" right="0.59055118110236227" top="0.39370078740157483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A10" sqref="A10"/>
    </sheetView>
  </sheetViews>
  <sheetFormatPr defaultRowHeight="12.75"/>
  <cols>
    <col min="1" max="1" width="38.85546875" customWidth="1"/>
    <col min="2" max="2" width="10.42578125" customWidth="1"/>
    <col min="3" max="3" width="10.140625" customWidth="1"/>
    <col min="4" max="4" width="11.42578125" customWidth="1"/>
    <col min="5" max="5" width="12.140625" customWidth="1"/>
    <col min="6" max="6" width="12.28515625" customWidth="1"/>
    <col min="7" max="7" width="10.5703125" customWidth="1"/>
    <col min="8" max="9" width="10.28515625" customWidth="1"/>
    <col min="10" max="10" width="11.42578125" customWidth="1"/>
    <col min="11" max="11" width="12.28515625" customWidth="1"/>
  </cols>
  <sheetData>
    <row r="1" spans="1:10" ht="18.75">
      <c r="A1" s="1" t="s">
        <v>45</v>
      </c>
    </row>
    <row r="2" spans="1:10" ht="18.75">
      <c r="A2" s="1" t="s">
        <v>46</v>
      </c>
      <c r="G2" t="s">
        <v>42</v>
      </c>
      <c r="I2" t="s">
        <v>43</v>
      </c>
    </row>
    <row r="3" spans="1:10" ht="12.75" customHeight="1">
      <c r="A3" s="38" t="s">
        <v>2</v>
      </c>
      <c r="B3" s="32" t="s">
        <v>35</v>
      </c>
      <c r="C3" s="32" t="s">
        <v>37</v>
      </c>
      <c r="D3" s="11" t="s">
        <v>41</v>
      </c>
      <c r="E3" s="35" t="s">
        <v>36</v>
      </c>
      <c r="F3" s="35" t="s">
        <v>38</v>
      </c>
      <c r="G3" s="19" t="s">
        <v>41</v>
      </c>
      <c r="H3" s="32" t="s">
        <v>39</v>
      </c>
      <c r="I3" s="32" t="s">
        <v>40</v>
      </c>
      <c r="J3" s="32" t="s">
        <v>41</v>
      </c>
    </row>
    <row r="4" spans="1:10" ht="25.5">
      <c r="A4" s="39"/>
      <c r="B4" s="33"/>
      <c r="C4" s="33"/>
      <c r="D4" s="12" t="s">
        <v>44</v>
      </c>
      <c r="E4" s="36"/>
      <c r="F4" s="36"/>
      <c r="G4" s="20"/>
      <c r="H4" s="33"/>
      <c r="I4" s="33"/>
      <c r="J4" s="33"/>
    </row>
    <row r="5" spans="1:10" ht="45.75" customHeight="1">
      <c r="A5" s="40"/>
      <c r="B5" s="34"/>
      <c r="C5" s="34"/>
      <c r="D5" s="13"/>
      <c r="E5" s="37"/>
      <c r="F5" s="37"/>
      <c r="G5" s="21"/>
      <c r="H5" s="34"/>
      <c r="I5" s="34"/>
      <c r="J5" s="34"/>
    </row>
    <row r="6" spans="1:10" ht="33" customHeight="1">
      <c r="A6" s="7" t="s">
        <v>10</v>
      </c>
      <c r="B6" s="16">
        <v>1117</v>
      </c>
      <c r="C6" s="16">
        <v>1075.75</v>
      </c>
      <c r="D6" s="16">
        <f>SUM(B6-C6)</f>
        <v>41.25</v>
      </c>
      <c r="E6" s="10">
        <v>565</v>
      </c>
      <c r="F6" s="10">
        <v>505</v>
      </c>
      <c r="G6" s="10">
        <f>SUM(E6-F6)</f>
        <v>60</v>
      </c>
      <c r="H6" s="15">
        <v>44</v>
      </c>
      <c r="I6" s="15">
        <v>94</v>
      </c>
      <c r="J6" s="10">
        <f>SUM(H6-I6)</f>
        <v>-50</v>
      </c>
    </row>
    <row r="7" spans="1:10" ht="33" customHeight="1">
      <c r="A7" s="5" t="s">
        <v>12</v>
      </c>
      <c r="B7" s="16">
        <v>642.25</v>
      </c>
      <c r="C7" s="16">
        <v>617.25</v>
      </c>
      <c r="D7" s="16">
        <f t="shared" ref="D7:D20" si="0">SUM(B7-C7)</f>
        <v>25</v>
      </c>
      <c r="E7" s="15">
        <v>345</v>
      </c>
      <c r="F7" s="15">
        <v>330</v>
      </c>
      <c r="G7" s="10">
        <f>SUM(E7-F7)</f>
        <v>15</v>
      </c>
      <c r="H7" s="15" t="s">
        <v>11</v>
      </c>
      <c r="I7" s="15" t="s">
        <v>11</v>
      </c>
      <c r="J7" s="10">
        <v>0</v>
      </c>
    </row>
    <row r="8" spans="1:10" ht="14.25" customHeight="1">
      <c r="A8" s="5" t="s">
        <v>20</v>
      </c>
      <c r="B8" s="16">
        <v>119.75</v>
      </c>
      <c r="C8" s="16">
        <v>117.75</v>
      </c>
      <c r="D8" s="16">
        <f t="shared" si="0"/>
        <v>2</v>
      </c>
      <c r="E8" s="15">
        <v>80</v>
      </c>
      <c r="F8" s="15">
        <v>80</v>
      </c>
      <c r="G8" s="10">
        <f>SUM(E8-F8)</f>
        <v>0</v>
      </c>
      <c r="H8" s="15" t="s">
        <v>11</v>
      </c>
      <c r="I8" s="15" t="s">
        <v>11</v>
      </c>
      <c r="J8" s="10">
        <v>0</v>
      </c>
    </row>
    <row r="9" spans="1:10" ht="15" customHeight="1">
      <c r="A9" s="9" t="s">
        <v>19</v>
      </c>
      <c r="B9" s="16">
        <v>346.5</v>
      </c>
      <c r="C9" s="16">
        <v>326.25</v>
      </c>
      <c r="D9" s="16">
        <f t="shared" si="0"/>
        <v>20.25</v>
      </c>
      <c r="E9" s="15">
        <v>155</v>
      </c>
      <c r="F9" s="15">
        <v>110</v>
      </c>
      <c r="G9" s="10">
        <f>SUM(E9-F9)</f>
        <v>45</v>
      </c>
      <c r="H9" s="15">
        <v>25</v>
      </c>
      <c r="I9" s="15">
        <v>55</v>
      </c>
      <c r="J9" s="10">
        <f t="shared" ref="J9:J15" si="1">SUM(H9-I9)</f>
        <v>-30</v>
      </c>
    </row>
    <row r="10" spans="1:10" ht="15.75" customHeight="1">
      <c r="A10" s="9" t="s">
        <v>21</v>
      </c>
      <c r="B10" s="17">
        <v>282.5</v>
      </c>
      <c r="C10" s="17">
        <v>258.5</v>
      </c>
      <c r="D10" s="16">
        <f t="shared" si="0"/>
        <v>24</v>
      </c>
      <c r="E10" s="15">
        <v>120</v>
      </c>
      <c r="F10" s="15">
        <v>90</v>
      </c>
      <c r="G10" s="10">
        <f>SUM(E10-F10)</f>
        <v>30</v>
      </c>
      <c r="H10" s="15">
        <v>15</v>
      </c>
      <c r="I10" s="15">
        <v>45</v>
      </c>
      <c r="J10" s="10">
        <f t="shared" si="1"/>
        <v>-30</v>
      </c>
    </row>
    <row r="11" spans="1:10" ht="16.5" customHeight="1">
      <c r="A11" s="5" t="s">
        <v>18</v>
      </c>
      <c r="B11" s="16">
        <v>565</v>
      </c>
      <c r="C11" s="16">
        <v>565</v>
      </c>
      <c r="D11" s="16">
        <f t="shared" si="0"/>
        <v>0</v>
      </c>
      <c r="E11" s="15" t="s">
        <v>11</v>
      </c>
      <c r="F11" s="15" t="s">
        <v>11</v>
      </c>
      <c r="G11" s="15"/>
      <c r="H11" s="15">
        <v>21</v>
      </c>
      <c r="I11" s="15">
        <v>21</v>
      </c>
      <c r="J11" s="10">
        <f t="shared" si="1"/>
        <v>0</v>
      </c>
    </row>
    <row r="12" spans="1:10" ht="15" customHeight="1">
      <c r="A12" s="5" t="s">
        <v>22</v>
      </c>
      <c r="B12" s="16">
        <v>310</v>
      </c>
      <c r="C12" s="16">
        <v>310</v>
      </c>
      <c r="D12" s="16">
        <f t="shared" si="0"/>
        <v>0</v>
      </c>
      <c r="E12" s="15" t="s">
        <v>11</v>
      </c>
      <c r="F12" s="15" t="s">
        <v>11</v>
      </c>
      <c r="G12" s="15"/>
      <c r="H12" s="15">
        <v>60</v>
      </c>
      <c r="I12" s="15">
        <v>60</v>
      </c>
      <c r="J12" s="10">
        <f t="shared" si="1"/>
        <v>0</v>
      </c>
    </row>
    <row r="13" spans="1:10" ht="15.75" customHeight="1">
      <c r="A13" s="5" t="s">
        <v>13</v>
      </c>
      <c r="B13" s="16"/>
      <c r="C13" s="16"/>
      <c r="D13" s="16">
        <f t="shared" si="0"/>
        <v>0</v>
      </c>
      <c r="E13" s="15"/>
      <c r="F13" s="15"/>
      <c r="G13" s="15"/>
      <c r="H13" s="15"/>
      <c r="I13" s="15"/>
      <c r="J13" s="10">
        <f t="shared" si="1"/>
        <v>0</v>
      </c>
    </row>
    <row r="14" spans="1:10" ht="30" customHeight="1">
      <c r="A14" s="5" t="s">
        <v>23</v>
      </c>
      <c r="B14" s="16">
        <v>58</v>
      </c>
      <c r="C14" s="16">
        <v>58</v>
      </c>
      <c r="D14" s="16">
        <f t="shared" si="0"/>
        <v>0</v>
      </c>
      <c r="E14" s="15" t="s">
        <v>11</v>
      </c>
      <c r="F14" s="15" t="s">
        <v>11</v>
      </c>
      <c r="G14" s="15"/>
      <c r="H14" s="15">
        <v>12</v>
      </c>
      <c r="I14" s="15">
        <v>12</v>
      </c>
      <c r="J14" s="10">
        <f t="shared" si="1"/>
        <v>0</v>
      </c>
    </row>
    <row r="15" spans="1:10" ht="28.5" customHeight="1">
      <c r="A15" s="5" t="s">
        <v>14</v>
      </c>
      <c r="B15" s="16">
        <v>628.5</v>
      </c>
      <c r="C15" s="16">
        <v>621.5</v>
      </c>
      <c r="D15" s="16">
        <f t="shared" si="0"/>
        <v>7</v>
      </c>
      <c r="E15" s="15" t="s">
        <v>11</v>
      </c>
      <c r="F15" s="15" t="s">
        <v>11</v>
      </c>
      <c r="G15" s="15"/>
      <c r="H15" s="15">
        <v>76</v>
      </c>
      <c r="I15" s="15">
        <v>110</v>
      </c>
      <c r="J15" s="10">
        <f t="shared" si="1"/>
        <v>-34</v>
      </c>
    </row>
    <row r="16" spans="1:10" ht="15.75" customHeight="1">
      <c r="A16" s="5" t="s">
        <v>24</v>
      </c>
      <c r="B16" s="16">
        <v>109.5</v>
      </c>
      <c r="C16" s="16">
        <v>109.5</v>
      </c>
      <c r="D16" s="16">
        <f t="shared" si="0"/>
        <v>0</v>
      </c>
      <c r="E16" s="15" t="s">
        <v>11</v>
      </c>
      <c r="F16" s="15" t="s">
        <v>11</v>
      </c>
      <c r="G16" s="15"/>
      <c r="H16" s="15" t="s">
        <v>11</v>
      </c>
      <c r="I16" s="10" t="s">
        <v>11</v>
      </c>
      <c r="J16" s="10"/>
    </row>
    <row r="17" spans="1:10" ht="13.5" customHeight="1">
      <c r="A17" s="5" t="s">
        <v>25</v>
      </c>
      <c r="B17" s="16">
        <v>70</v>
      </c>
      <c r="C17" s="16">
        <v>70</v>
      </c>
      <c r="D17" s="16">
        <f t="shared" si="0"/>
        <v>0</v>
      </c>
      <c r="E17" s="15" t="s">
        <v>11</v>
      </c>
      <c r="F17" s="15" t="s">
        <v>11</v>
      </c>
      <c r="G17" s="15"/>
      <c r="H17" s="15" t="s">
        <v>11</v>
      </c>
      <c r="I17" s="10" t="s">
        <v>11</v>
      </c>
      <c r="J17" s="10"/>
    </row>
    <row r="18" spans="1:10" ht="16.5" customHeight="1">
      <c r="A18" s="5" t="s">
        <v>26</v>
      </c>
      <c r="B18" s="16">
        <v>57.5</v>
      </c>
      <c r="C18" s="16">
        <v>57.5</v>
      </c>
      <c r="D18" s="16">
        <f t="shared" si="0"/>
        <v>0</v>
      </c>
      <c r="E18" s="15" t="s">
        <v>11</v>
      </c>
      <c r="F18" s="15" t="s">
        <v>11</v>
      </c>
      <c r="G18" s="15"/>
      <c r="H18" s="15" t="s">
        <v>11</v>
      </c>
      <c r="I18" s="10" t="s">
        <v>11</v>
      </c>
      <c r="J18" s="10"/>
    </row>
    <row r="19" spans="1:10" ht="18.75" customHeight="1">
      <c r="A19" s="7" t="s">
        <v>27</v>
      </c>
      <c r="B19" s="16">
        <v>465.75</v>
      </c>
      <c r="C19" s="16">
        <v>465.75</v>
      </c>
      <c r="D19" s="16">
        <f t="shared" si="0"/>
        <v>0</v>
      </c>
      <c r="E19" s="7" t="s">
        <v>15</v>
      </c>
      <c r="F19" s="7"/>
      <c r="G19" s="7"/>
      <c r="H19" s="7"/>
      <c r="I19" s="7"/>
      <c r="J19" s="10"/>
    </row>
    <row r="20" spans="1:10" ht="45.75" customHeight="1">
      <c r="A20" s="7" t="s">
        <v>28</v>
      </c>
      <c r="B20" s="16">
        <v>14</v>
      </c>
      <c r="C20" s="16">
        <v>12.5</v>
      </c>
      <c r="D20" s="16">
        <f t="shared" si="0"/>
        <v>1.5</v>
      </c>
      <c r="E20" s="7"/>
      <c r="F20" s="7"/>
      <c r="G20" s="7"/>
      <c r="H20" s="7"/>
      <c r="I20" s="7"/>
      <c r="J20" s="10"/>
    </row>
    <row r="21" spans="1:10" ht="15.75">
      <c r="A21" s="8" t="s">
        <v>16</v>
      </c>
      <c r="B21" s="16">
        <f>SUM(B6+B7+B8+B9+B10+B11+B12+B14+B15+B16+B17+B18+B19+B20)</f>
        <v>4786.25</v>
      </c>
      <c r="C21" s="16">
        <f t="shared" ref="C21:J21" si="2">SUM(C6+C7+C8+C9+C10+C11+C12+C14+C15+C16+C17+C18+C19+C20)</f>
        <v>4665.25</v>
      </c>
      <c r="D21" s="16">
        <f t="shared" si="2"/>
        <v>121</v>
      </c>
      <c r="E21" s="16">
        <f>SUM(E6:E10)</f>
        <v>1265</v>
      </c>
      <c r="F21" s="16">
        <f>SUM(F6:F10)</f>
        <v>1115</v>
      </c>
      <c r="G21" s="16">
        <f t="shared" si="2"/>
        <v>150</v>
      </c>
      <c r="H21" s="16">
        <f>SUM(H6+H9+H10+H11+H12+H14+H15)</f>
        <v>253</v>
      </c>
      <c r="I21" s="16">
        <f>SUM(I6+I9+I10+I11+I12+I14+I15)</f>
        <v>397</v>
      </c>
      <c r="J21" s="16">
        <f t="shared" si="2"/>
        <v>-144</v>
      </c>
    </row>
    <row r="22" spans="1:10" ht="30" customHeight="1"/>
  </sheetData>
  <mergeCells count="8">
    <mergeCell ref="J3:J5"/>
    <mergeCell ref="F3:F5"/>
    <mergeCell ref="I3:I5"/>
    <mergeCell ref="C3:C5"/>
    <mergeCell ref="A3:A5"/>
    <mergeCell ref="B3:B5"/>
    <mergeCell ref="E3:E5"/>
    <mergeCell ref="H3:H5"/>
  </mergeCells>
  <phoneticPr fontId="8" type="noConversion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Organization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cp:lastPrinted>2011-10-12T05:51:48Z</cp:lastPrinted>
  <dcterms:created xsi:type="dcterms:W3CDTF">2011-10-05T07:28:24Z</dcterms:created>
  <dcterms:modified xsi:type="dcterms:W3CDTF">2011-10-12T05:52:00Z</dcterms:modified>
</cp:coreProperties>
</file>